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105" windowWidth="14430" windowHeight="12735" activeTab="0"/>
  </bookViews>
  <sheets>
    <sheet name="Tame Nr.1" sheetId="1" r:id="rId1"/>
  </sheets>
  <definedNames/>
  <calcPr fullCalcOnLoad="1" fullPrecision="0"/>
</workbook>
</file>

<file path=xl/sharedStrings.xml><?xml version="1.0" encoding="utf-8"?>
<sst xmlns="http://schemas.openxmlformats.org/spreadsheetml/2006/main" count="176" uniqueCount="112">
  <si>
    <t>Demontāžas darbi</t>
  </si>
  <si>
    <t>gb</t>
  </si>
  <si>
    <t>m</t>
  </si>
  <si>
    <t>t.m.</t>
  </si>
  <si>
    <t>Griesti</t>
  </si>
  <si>
    <t>kg</t>
  </si>
  <si>
    <t>Sienas</t>
  </si>
  <si>
    <t>Durvis</t>
  </si>
  <si>
    <t>Grīdas</t>
  </si>
  <si>
    <t>Pavisam kopā</t>
  </si>
  <si>
    <t>Nr. p.k.</t>
  </si>
  <si>
    <t>Kods</t>
  </si>
  <si>
    <t>Darba un materiālu nosaukums</t>
  </si>
  <si>
    <t>Mēravienība</t>
  </si>
  <si>
    <t>Daudzums</t>
  </si>
  <si>
    <t>Vienības izmaksas</t>
  </si>
  <si>
    <t>Kopējās izmaksas</t>
  </si>
  <si>
    <t>Grīdas pamatnes sagatavošnas, t.sk. grīdas apdares demontāža</t>
  </si>
  <si>
    <r>
      <t>m</t>
    </r>
    <r>
      <rPr>
        <vertAlign val="superscript"/>
        <sz val="9"/>
        <rFont val="Arial"/>
        <family val="2"/>
      </rPr>
      <t>2</t>
    </r>
  </si>
  <si>
    <t>Sienu pamatnes sagatavošnas, t.sk. sienu apdares demontāža, esoša apmetuma nokalšana no sienām</t>
  </si>
  <si>
    <t>Griestu pamatnes sagatavošnas, t.sk. vecās apdares demontāža</t>
  </si>
  <si>
    <t>Aprīkojuma demontāža</t>
  </si>
  <si>
    <t>kpl</t>
  </si>
  <si>
    <t>Iznest būvgružus un iekraut būvgružu konteinerā</t>
  </si>
  <si>
    <r>
      <t>m</t>
    </r>
    <r>
      <rPr>
        <vertAlign val="superscript"/>
        <sz val="9"/>
        <rFont val="Arial"/>
        <family val="2"/>
      </rPr>
      <t>3</t>
    </r>
  </si>
  <si>
    <t>stiprinājumi</t>
  </si>
  <si>
    <t>gab</t>
  </si>
  <si>
    <t>grunts</t>
  </si>
  <si>
    <t>smilšpapīrs</t>
  </si>
  <si>
    <t>Grīdas līdzināšana ar pašizlīdzinošo masu līdz 5 mm</t>
  </si>
  <si>
    <t>pašizlīdzinošais maisijums grīdām, minimālais kārtas biezums ir 0,3 cm līdz 0,8 cm</t>
  </si>
  <si>
    <t>grunts grīdām</t>
  </si>
  <si>
    <t>l</t>
  </si>
  <si>
    <t>palīgmateriāli</t>
  </si>
  <si>
    <r>
      <t>m</t>
    </r>
    <r>
      <rPr>
        <vertAlign val="superscript"/>
        <sz val="9"/>
        <rFont val="Arial"/>
        <family val="2"/>
      </rPr>
      <t>2</t>
    </r>
  </si>
  <si>
    <t>Grīdlīstu uzstādīšana</t>
  </si>
  <si>
    <t>grīdlīstes</t>
  </si>
  <si>
    <t>Tiešās izmaksas kopā</t>
  </si>
  <si>
    <t>t.sk. darba aizsardzība</t>
  </si>
  <si>
    <t xml:space="preserve">   Sastādija:  ___________________________</t>
  </si>
  <si>
    <t>PVN ( 21% )</t>
  </si>
  <si>
    <t>Pavisam kopā ar PVN ( 21% )</t>
  </si>
  <si>
    <t>Akustisko minerālšķiedru piekaramo griestu uz karkasa montāža</t>
  </si>
  <si>
    <t>minerālšķiedru piekaramo griestu konstrukcija</t>
  </si>
  <si>
    <t>celtniecības putas</t>
  </si>
  <si>
    <t>Durvju bloku demontāža</t>
  </si>
  <si>
    <t>Durvju bloku montāža</t>
  </si>
  <si>
    <t>Elektroapgāde</t>
  </si>
  <si>
    <t>Kabeļu rievu kalšana</t>
  </si>
  <si>
    <t>Kabeļu rievu aizdare</t>
  </si>
  <si>
    <t>Apgaismes kermeņa demontāža un montāža</t>
  </si>
  <si>
    <t>Logi</t>
  </si>
  <si>
    <t>Logu aiļu gruntēšana pirms krāsšanas</t>
  </si>
  <si>
    <t xml:space="preserve">Logu aiļu krāsošana </t>
  </si>
  <si>
    <t>Izbūvēt jaunu iekštelpu zemapmetuma elektroinstalācijas sistēmu, piemontēt jaunus telpu vienpolīgos z/a slēdžus,dubultos un četrvietīgus sienas kontaktus,griestu dienasgaismu pārlikšana</t>
  </si>
  <si>
    <r>
      <t>kabelis ar vara dzīslām šķ.-gr. MMJ 3x2,5 mm</t>
    </r>
    <r>
      <rPr>
        <vertAlign val="superscript"/>
        <sz val="9"/>
        <rFont val="Arial"/>
        <family val="2"/>
      </rPr>
      <t>2</t>
    </r>
  </si>
  <si>
    <r>
      <t>kabelis ar vara dzīslām šķ.-gr. MMJ 3x1,5 mm</t>
    </r>
    <r>
      <rPr>
        <vertAlign val="superscript"/>
        <sz val="9"/>
        <rFont val="Arial"/>
        <family val="2"/>
      </rPr>
      <t>2</t>
    </r>
  </si>
  <si>
    <t>divpolu zemapmetuma slēdzis 220V; 16A</t>
  </si>
  <si>
    <t>kārba zemapmetuma montāžai</t>
  </si>
  <si>
    <t>Sienas kontakts montējams atbilstoši vienvietīgu kārbu z/a tipa</t>
  </si>
  <si>
    <t>sienas kontakts zemapmetuma montāžai vienvietīga kārba 250V 16A</t>
  </si>
  <si>
    <t>Sienas kontakts montējams atbilstoši divvietīgu kārbu z/a tipa</t>
  </si>
  <si>
    <t>sienas kontakts zemapmetuma montāžai divvietīga kārba 250V 16A</t>
  </si>
  <si>
    <t>Laika norma (c/h)</t>
  </si>
  <si>
    <t>Darba samaksas likme(EUR/h)</t>
  </si>
  <si>
    <t>Darba alga (EUR)</t>
  </si>
  <si>
    <t>Materiāli (EUR)</t>
  </si>
  <si>
    <t>Mehānismi (EUR)</t>
  </si>
  <si>
    <t>Kopa (EUR)</t>
  </si>
  <si>
    <t>Darbietilpība (c/h)</t>
  </si>
  <si>
    <t>Summa (EUR)</t>
  </si>
  <si>
    <t>MDF durvis ar furnitūru (durvju izmērus precizēt būvdarbu laikā)pasūtītāju)</t>
  </si>
  <si>
    <t>Darba devēja sociālais nodoklis ( 23,59% )</t>
  </si>
  <si>
    <t xml:space="preserve">Tāmes izmaksas </t>
  </si>
  <si>
    <t>Eur</t>
  </si>
  <si>
    <t>Objekta adrese:"Jaunsilavas pamatskola", Jaunsilavas, Turku pagasts, Līvānu novads</t>
  </si>
  <si>
    <t>Materiālu un būvgružu transporta izdevumi    %</t>
  </si>
  <si>
    <t>Virsizdevumi (   % )</t>
  </si>
  <si>
    <t>Peļņa (   % )</t>
  </si>
  <si>
    <t>Tāme Nr.</t>
  </si>
  <si>
    <t>Sienu virsmas gruntēšana pirms špaktelēšanas, apmešanas darbiem</t>
  </si>
  <si>
    <t>slīppapīrs</t>
  </si>
  <si>
    <t>Sienu virsmu špaktelēšana un slīpēšana, sagatavošana krāsošanai</t>
  </si>
  <si>
    <t>nobeiguma špaktele</t>
  </si>
  <si>
    <t>Sienu virsmu gruntēšana pirms krāsošanas</t>
  </si>
  <si>
    <t>Sagatavotas sienu virsmu augstvērtīga krāsošana</t>
  </si>
  <si>
    <t>krāsa</t>
  </si>
  <si>
    <t>Sienu virsmu špaktelēšana (līdzināšana) un slīpēšana</t>
  </si>
  <si>
    <t>špaktele</t>
  </si>
  <si>
    <t xml:space="preserve">Vienības cenā ir jāņem vērā jebkādi citi darbi, ietverot visus darbus, kuri nav ietverti aprakstos un/vai ir nepieciešami darbu nodrošināšanai. Ja arī kāds darbs nav īpaši uzsvērts, tad Pretendentam, ņemot vērā tā profesionālo pieredzi, ir jāievērtē visi darbi, kas vajadzīgi būvobjekta funkcionēšanai, būvniecībai un pilnīgai nodošanai ekspluatācijā. Nekāda papildus maksa par neuzskaitītiem darbiem netiek atzīta. </t>
  </si>
  <si>
    <t xml:space="preserve">Būvdarbi jāorganizē tā, lai tie pēc iespējas mazāk traucētu objektā strādājošo personāla darbu. </t>
  </si>
  <si>
    <t>Visi darbi, kas nepieciešami, lai kvalitatīvi nobeigtu kādu pozīciju, jāievērtē vienības cenā, ja arī tas nav īpaši izdalīts. Papildus izmaksas netiek atzītas.</t>
  </si>
  <si>
    <t>Ja rodas nepieciešamība veikt papildus darbus, kas iepriekš nebija paredzēti, nepieciešams saskaņot ar pasūtītāju, to izcenojumi un pabeigšanas termiņi tiek noteikti un saskaņoti atsevišķi.</t>
  </si>
  <si>
    <t>Pēc darbu nobeigšanas atjaunojami iespējamie bojājumi, kas radušies darbu veikšanas gaitā.</t>
  </si>
  <si>
    <t>Darbi jāizpilda atbilstoši tehnoloģijas prasībām, darbu kvalitāte ir atkarīga no darbu tehnoloģijas precizitātes.</t>
  </si>
  <si>
    <t xml:space="preserve">   Pārbaudija: __________________________</t>
  </si>
  <si>
    <t xml:space="preserve">                                                                     (paraksts)</t>
  </si>
  <si>
    <t xml:space="preserve">                             (atšifrējums)</t>
  </si>
  <si>
    <t xml:space="preserve">                                      (paraksts)</t>
  </si>
  <si>
    <t xml:space="preserve">                                                                                             (atšifrējums)</t>
  </si>
  <si>
    <t>Kopā</t>
  </si>
  <si>
    <t>Telpa Nr.16</t>
  </si>
  <si>
    <t>Divviru durvju bloku montāža</t>
  </si>
  <si>
    <t>MDF divviru durvis ar furnitūru (durvju izmērus precizēt būvdarbu laikā)pasūtītāju)</t>
  </si>
  <si>
    <t>Jaunsilavas pamatskolas telpasNr.16 remontdarbi</t>
  </si>
  <si>
    <t>Objekta nosaukums: Jaunsilavas pamatskolas telpas Nr.16 remontdarbi</t>
  </si>
  <si>
    <t>Tāme sastādīta 2015. gadā tirgus cenās, pamatojoties uz apsekošanu un darba apjomiem.</t>
  </si>
  <si>
    <t>Grīdas flīzēšana ar akmens masas flīzēm</t>
  </si>
  <si>
    <t>akmens masa flīzes</t>
  </si>
  <si>
    <t>flīžu līme</t>
  </si>
  <si>
    <t>šuvju aizpildītājs</t>
  </si>
  <si>
    <t>iebūvējamais apgaismes ķermenis Breeze 418 A04 7CR vai analogs. Spuldze OSRAM LED, 9W, L=600mm, gaismas plūsma =900 lm, 40 000 stundas</t>
  </si>
</sst>
</file>

<file path=xl/styles.xml><?xml version="1.0" encoding="utf-8"?>
<styleSheet xmlns="http://schemas.openxmlformats.org/spreadsheetml/2006/main">
  <numFmts count="3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426]dd\ mmmm\ yyyy"/>
    <numFmt numFmtId="186" formatCode="_(* #,##0.00_);_(* \(#,##0.00\);_(* &quot;-&quot;??_);_(@_)"/>
    <numFmt numFmtId="187" formatCode="[$-426]dddd\,\ yyyy&quot;. gada &quot;d\.\ mmmm"/>
  </numFmts>
  <fonts count="61">
    <font>
      <sz val="10"/>
      <name val="Arial"/>
      <family val="0"/>
    </font>
    <font>
      <sz val="10"/>
      <name val="Times New Roman"/>
      <family val="1"/>
    </font>
    <font>
      <b/>
      <sz val="10"/>
      <name val="Times New Roman"/>
      <family val="1"/>
    </font>
    <font>
      <b/>
      <i/>
      <sz val="12"/>
      <name val="Arial"/>
      <family val="2"/>
    </font>
    <font>
      <sz val="7"/>
      <name val="Arial"/>
      <family val="2"/>
    </font>
    <font>
      <sz val="10"/>
      <name val="Helv"/>
      <family val="2"/>
    </font>
    <font>
      <i/>
      <sz val="8"/>
      <name val="Arial"/>
      <family val="2"/>
    </font>
    <font>
      <sz val="8"/>
      <name val="Arial"/>
      <family val="2"/>
    </font>
    <font>
      <sz val="9"/>
      <name val="Arial"/>
      <family val="2"/>
    </font>
    <font>
      <vertAlign val="superscript"/>
      <sz val="9"/>
      <name val="Arial"/>
      <family val="2"/>
    </font>
    <font>
      <b/>
      <sz val="9"/>
      <name val="Arial"/>
      <family val="2"/>
    </font>
    <font>
      <vertAlign val="superscript"/>
      <sz val="10"/>
      <name val="Times New Roman"/>
      <family val="1"/>
    </font>
    <font>
      <b/>
      <sz val="10"/>
      <name val="Arial"/>
      <family val="2"/>
    </font>
    <font>
      <b/>
      <i/>
      <u val="single"/>
      <sz val="12"/>
      <name val="Arial"/>
      <family val="2"/>
    </font>
    <font>
      <b/>
      <sz val="8"/>
      <name val="Arial"/>
      <family val="2"/>
    </font>
    <font>
      <b/>
      <i/>
      <sz val="10"/>
      <name val="Arial"/>
      <family val="2"/>
    </font>
    <font>
      <i/>
      <sz val="9"/>
      <name val="Arial"/>
      <family val="2"/>
    </font>
    <font>
      <b/>
      <sz val="9"/>
      <name val="Swiss TL"/>
      <family val="2"/>
    </font>
    <font>
      <sz val="9"/>
      <name val="Tahoma"/>
      <family val="2"/>
    </font>
    <font>
      <b/>
      <sz val="14"/>
      <name val="Times New Roman"/>
      <family val="1"/>
    </font>
    <font>
      <b/>
      <i/>
      <sz val="9"/>
      <name val="Arial"/>
      <family val="2"/>
    </font>
    <font>
      <sz val="11"/>
      <color indexed="8"/>
      <name val="Calibri"/>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u val="single"/>
      <sz val="10"/>
      <color indexed="20"/>
      <name val="Arial"/>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0"/>
      <color indexed="8"/>
      <name val="Times New Roman"/>
      <family val="1"/>
    </font>
    <font>
      <sz val="11"/>
      <color theme="1"/>
      <name val="Calibri"/>
      <family val="2"/>
    </font>
    <font>
      <sz val="11"/>
      <color theme="0"/>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color indexed="63"/>
      </top>
      <bottom style="thin"/>
    </border>
    <border>
      <left style="hair"/>
      <right style="hair"/>
      <top style="hair"/>
      <bottom style="hair"/>
    </border>
    <border>
      <left style="thin"/>
      <right style="thin"/>
      <top style="thin"/>
      <bottom style="thin"/>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1" borderId="1"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7" fillId="0" borderId="0" applyNumberFormat="0" applyFill="0" applyBorder="0" applyAlignment="0" applyProtection="0"/>
    <xf numFmtId="0" fontId="48" fillId="20"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0" applyNumberFormat="0" applyBorder="0" applyAlignment="0" applyProtection="0"/>
    <xf numFmtId="0" fontId="5" fillId="0" borderId="0">
      <alignment/>
      <protection/>
    </xf>
    <xf numFmtId="0" fontId="5" fillId="0" borderId="0">
      <alignment/>
      <protection/>
    </xf>
    <xf numFmtId="0" fontId="52" fillId="0" borderId="0" applyNumberFormat="0" applyFill="0" applyBorder="0" applyAlignment="0" applyProtection="0"/>
    <xf numFmtId="0" fontId="0" fillId="0" borderId="0">
      <alignment/>
      <protection/>
    </xf>
    <xf numFmtId="0" fontId="53" fillId="0" borderId="0" applyNumberFormat="0" applyFill="0" applyBorder="0" applyAlignment="0" applyProtection="0"/>
    <xf numFmtId="0" fontId="54"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5" fillId="0" borderId="6" applyNumberFormat="0" applyFill="0" applyAlignment="0" applyProtection="0"/>
    <xf numFmtId="0" fontId="56" fillId="32" borderId="0" applyNumberFormat="0" applyBorder="0" applyAlignment="0" applyProtection="0"/>
    <xf numFmtId="0" fontId="5"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cellStyleXfs>
  <cellXfs count="131">
    <xf numFmtId="0" fontId="0" fillId="0" borderId="0" xfId="0" applyAlignment="1">
      <alignment/>
    </xf>
    <xf numFmtId="0" fontId="8" fillId="0" borderId="0" xfId="51" applyFont="1" applyFill="1" applyAlignment="1">
      <alignment vertical="center"/>
      <protection/>
    </xf>
    <xf numFmtId="0" fontId="1" fillId="0" borderId="0" xfId="0" applyFont="1" applyFill="1" applyBorder="1" applyAlignment="1">
      <alignment/>
    </xf>
    <xf numFmtId="0" fontId="1" fillId="0" borderId="0" xfId="0" applyFont="1" applyFill="1" applyBorder="1" applyAlignment="1">
      <alignment horizontal="center"/>
    </xf>
    <xf numFmtId="184" fontId="1" fillId="0" borderId="0" xfId="0" applyNumberFormat="1" applyFont="1" applyFill="1" applyBorder="1" applyAlignment="1">
      <alignment horizontal="center"/>
    </xf>
    <xf numFmtId="0" fontId="11" fillId="0" borderId="0" xfId="0" applyFont="1" applyFill="1" applyBorder="1" applyAlignment="1">
      <alignment/>
    </xf>
    <xf numFmtId="2" fontId="1" fillId="0" borderId="0" xfId="0" applyNumberFormat="1" applyFont="1" applyFill="1" applyBorder="1" applyAlignment="1">
      <alignment horizontal="center"/>
    </xf>
    <xf numFmtId="0" fontId="0" fillId="0" borderId="0" xfId="0" applyFont="1" applyFill="1" applyAlignment="1">
      <alignment vertical="center"/>
    </xf>
    <xf numFmtId="0" fontId="6" fillId="0" borderId="0" xfId="50" applyFont="1" applyFill="1" applyAlignment="1">
      <alignment horizontal="left" vertical="center"/>
      <protection/>
    </xf>
    <xf numFmtId="0" fontId="7" fillId="0" borderId="0" xfId="50" applyFont="1" applyFill="1" applyAlignment="1">
      <alignment horizontal="left" vertical="center"/>
      <protection/>
    </xf>
    <xf numFmtId="0" fontId="2" fillId="0" borderId="10" xfId="0" applyFont="1" applyFill="1" applyBorder="1" applyAlignment="1">
      <alignment horizontal="center"/>
    </xf>
    <xf numFmtId="0" fontId="2" fillId="0" borderId="0" xfId="0" applyFont="1" applyFill="1" applyAlignment="1">
      <alignment horizontal="center"/>
    </xf>
    <xf numFmtId="0" fontId="12" fillId="0" borderId="0" xfId="0" applyFont="1" applyFill="1" applyAlignment="1">
      <alignment horizontal="center"/>
    </xf>
    <xf numFmtId="0" fontId="12" fillId="0" borderId="11" xfId="0" applyFont="1" applyFill="1" applyBorder="1" applyAlignment="1">
      <alignment horizontal="center"/>
    </xf>
    <xf numFmtId="0" fontId="0" fillId="0" borderId="0" xfId="0" applyFont="1" applyFill="1" applyAlignment="1">
      <alignment/>
    </xf>
    <xf numFmtId="0" fontId="8" fillId="0" borderId="0" xfId="0" applyFont="1" applyFill="1" applyAlignment="1">
      <alignment/>
    </xf>
    <xf numFmtId="0" fontId="8" fillId="0" borderId="0" xfId="51" applyFont="1" applyFill="1" applyAlignment="1">
      <alignment vertical="center"/>
      <protection/>
    </xf>
    <xf numFmtId="0" fontId="7" fillId="0" borderId="0" xfId="51" applyFont="1" applyFill="1" applyAlignment="1">
      <alignment vertical="center"/>
      <protection/>
    </xf>
    <xf numFmtId="43" fontId="10" fillId="0" borderId="12" xfId="50" applyNumberFormat="1" applyFont="1" applyFill="1" applyBorder="1" applyAlignment="1">
      <alignment horizontal="center" vertical="center" wrapText="1"/>
      <protection/>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2" fontId="14" fillId="0" borderId="0" xfId="50" applyNumberFormat="1" applyFont="1" applyFill="1" applyBorder="1" applyAlignment="1">
      <alignment horizontal="center" vertical="center"/>
      <protection/>
    </xf>
    <xf numFmtId="0" fontId="1" fillId="0" borderId="0" xfId="0" applyFont="1" applyFill="1" applyAlignment="1">
      <alignment/>
    </xf>
    <xf numFmtId="1" fontId="8" fillId="0" borderId="13" xfId="0" applyNumberFormat="1" applyFont="1" applyFill="1" applyBorder="1" applyAlignment="1">
      <alignment horizontal="center" vertical="center"/>
    </xf>
    <xf numFmtId="1" fontId="8" fillId="0" borderId="14" xfId="0" applyNumberFormat="1" applyFont="1" applyFill="1" applyBorder="1" applyAlignment="1">
      <alignment horizontal="center" vertical="center"/>
    </xf>
    <xf numFmtId="0" fontId="12" fillId="0" borderId="15" xfId="0" applyFont="1" applyFill="1" applyBorder="1" applyAlignment="1">
      <alignment horizontal="center"/>
    </xf>
    <xf numFmtId="0" fontId="13" fillId="0" borderId="15" xfId="0" applyFont="1" applyFill="1" applyBorder="1" applyAlignment="1">
      <alignment horizontal="center"/>
    </xf>
    <xf numFmtId="0" fontId="10" fillId="0" borderId="15" xfId="0" applyFont="1" applyFill="1" applyBorder="1" applyAlignment="1">
      <alignment horizontal="center"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15" fillId="0" borderId="11" xfId="0" applyFont="1" applyFill="1" applyBorder="1" applyAlignment="1">
      <alignment horizontal="center"/>
    </xf>
    <xf numFmtId="0" fontId="12" fillId="0" borderId="11" xfId="0" applyFont="1" applyFill="1" applyBorder="1" applyAlignment="1">
      <alignment/>
    </xf>
    <xf numFmtId="0" fontId="10" fillId="0" borderId="11" xfId="0" applyFont="1" applyFill="1" applyBorder="1" applyAlignment="1">
      <alignment horizontal="center" vertical="center"/>
    </xf>
    <xf numFmtId="0" fontId="10" fillId="0" borderId="11" xfId="0" applyFont="1" applyFill="1" applyBorder="1" applyAlignment="1">
      <alignment vertical="center"/>
    </xf>
    <xf numFmtId="0" fontId="8" fillId="0" borderId="17" xfId="0" applyFont="1" applyFill="1" applyBorder="1" applyAlignment="1">
      <alignment vertical="center"/>
    </xf>
    <xf numFmtId="43" fontId="8" fillId="0" borderId="11" xfId="0" applyNumberFormat="1" applyFont="1" applyFill="1" applyBorder="1" applyAlignment="1">
      <alignment horizontal="center"/>
    </xf>
    <xf numFmtId="43" fontId="8" fillId="0" borderId="11" xfId="50" applyNumberFormat="1" applyFont="1" applyFill="1" applyBorder="1" applyAlignment="1">
      <alignment vertical="center" wrapText="1"/>
      <protection/>
    </xf>
    <xf numFmtId="43" fontId="8" fillId="0" borderId="11" xfId="50" applyNumberFormat="1" applyFont="1" applyFill="1" applyBorder="1" applyAlignment="1">
      <alignment horizontal="center" vertical="center" wrapText="1"/>
      <protection/>
    </xf>
    <xf numFmtId="43" fontId="16" fillId="33" borderId="11" xfId="0" applyNumberFormat="1" applyFont="1" applyFill="1" applyBorder="1" applyAlignment="1">
      <alignment vertical="center"/>
    </xf>
    <xf numFmtId="43" fontId="8" fillId="33" borderId="11" xfId="0" applyNumberFormat="1" applyFont="1" applyFill="1" applyBorder="1" applyAlignment="1">
      <alignment horizontal="right" vertical="center"/>
    </xf>
    <xf numFmtId="43" fontId="8" fillId="33" borderId="11" xfId="60" applyNumberFormat="1" applyFont="1" applyFill="1" applyBorder="1" applyAlignment="1">
      <alignment vertical="center" wrapText="1"/>
      <protection/>
    </xf>
    <xf numFmtId="43" fontId="16" fillId="33" borderId="11" xfId="60" applyNumberFormat="1" applyFont="1" applyFill="1" applyBorder="1" applyAlignment="1">
      <alignment vertical="center"/>
      <protection/>
    </xf>
    <xf numFmtId="43" fontId="8" fillId="33" borderId="11" xfId="60" applyNumberFormat="1" applyFont="1" applyFill="1" applyBorder="1" applyAlignment="1">
      <alignment vertical="center"/>
      <protection/>
    </xf>
    <xf numFmtId="43" fontId="8" fillId="33" borderId="17" xfId="60" applyNumberFormat="1" applyFont="1" applyFill="1" applyBorder="1" applyAlignment="1">
      <alignment vertical="center"/>
      <protection/>
    </xf>
    <xf numFmtId="43" fontId="0" fillId="0" borderId="11" xfId="0" applyNumberFormat="1" applyFont="1" applyFill="1" applyBorder="1" applyAlignment="1">
      <alignment horizontal="center"/>
    </xf>
    <xf numFmtId="43" fontId="15" fillId="0" borderId="11" xfId="0" applyNumberFormat="1" applyFont="1" applyFill="1" applyBorder="1" applyAlignment="1">
      <alignment horizontal="center"/>
    </xf>
    <xf numFmtId="43" fontId="8" fillId="0" borderId="11" xfId="0" applyNumberFormat="1" applyFont="1" applyFill="1" applyBorder="1" applyAlignment="1">
      <alignment horizontal="center" vertical="center"/>
    </xf>
    <xf numFmtId="43" fontId="8" fillId="0" borderId="11" xfId="0" applyNumberFormat="1" applyFont="1" applyFill="1" applyBorder="1" applyAlignment="1">
      <alignment vertical="center"/>
    </xf>
    <xf numFmtId="43" fontId="8" fillId="0" borderId="11" xfId="50" applyNumberFormat="1" applyFont="1" applyFill="1" applyBorder="1" applyAlignment="1">
      <alignment horizontal="center" vertical="center" wrapText="1"/>
      <protection/>
    </xf>
    <xf numFmtId="43" fontId="8" fillId="0" borderId="11" xfId="50" applyNumberFormat="1" applyFont="1" applyFill="1" applyBorder="1" applyAlignment="1">
      <alignment horizontal="right" vertical="center" wrapText="1"/>
      <protection/>
    </xf>
    <xf numFmtId="43" fontId="8" fillId="0" borderId="11" xfId="0" applyNumberFormat="1" applyFont="1" applyFill="1" applyBorder="1" applyAlignment="1">
      <alignment horizontal="right" wrapText="1"/>
    </xf>
    <xf numFmtId="43" fontId="8" fillId="0" borderId="11" xfId="0" applyNumberFormat="1" applyFont="1" applyFill="1" applyBorder="1" applyAlignment="1">
      <alignment horizontal="left" vertical="center" wrapText="1"/>
    </xf>
    <xf numFmtId="43" fontId="8" fillId="0" borderId="11" xfId="0" applyNumberFormat="1" applyFont="1" applyFill="1" applyBorder="1" applyAlignment="1">
      <alignment horizontal="right"/>
    </xf>
    <xf numFmtId="43" fontId="12" fillId="0" borderId="11" xfId="0" applyNumberFormat="1" applyFont="1" applyFill="1" applyBorder="1" applyAlignment="1">
      <alignment horizontal="center"/>
    </xf>
    <xf numFmtId="43" fontId="15" fillId="0" borderId="11" xfId="0" applyNumberFormat="1" applyFont="1" applyFill="1" applyBorder="1" applyAlignment="1">
      <alignment horizontal="center" vertical="center" wrapText="1"/>
    </xf>
    <xf numFmtId="43" fontId="8" fillId="0" borderId="11" xfId="50" applyNumberFormat="1" applyFont="1" applyFill="1" applyBorder="1" applyAlignment="1">
      <alignment horizontal="left" vertical="center" wrapText="1"/>
      <protection/>
    </xf>
    <xf numFmtId="43" fontId="10" fillId="0" borderId="12" xfId="50" applyNumberFormat="1" applyFont="1" applyFill="1" applyBorder="1" applyAlignment="1">
      <alignment horizontal="center" vertical="center"/>
      <protection/>
    </xf>
    <xf numFmtId="1" fontId="18" fillId="0" borderId="13" xfId="0" applyNumberFormat="1" applyFont="1" applyBorder="1" applyAlignment="1">
      <alignment horizontal="center" vertical="center"/>
    </xf>
    <xf numFmtId="0" fontId="8" fillId="0" borderId="11" xfId="50" applyNumberFormat="1" applyFont="1" applyFill="1" applyBorder="1" applyAlignment="1">
      <alignment horizontal="center" vertical="center"/>
      <protection/>
    </xf>
    <xf numFmtId="0" fontId="8" fillId="0" borderId="11" xfId="50" applyNumberFormat="1" applyFont="1" applyFill="1" applyBorder="1" applyAlignment="1">
      <alignment horizontal="center" vertical="center" wrapText="1"/>
      <protection/>
    </xf>
    <xf numFmtId="0" fontId="0" fillId="0" borderId="11" xfId="0" applyNumberFormat="1" applyFont="1" applyFill="1" applyBorder="1" applyAlignment="1">
      <alignment horizontal="center"/>
    </xf>
    <xf numFmtId="0" fontId="8" fillId="0" borderId="11" xfId="0" applyNumberFormat="1" applyFont="1" applyFill="1" applyBorder="1" applyAlignment="1">
      <alignment horizontal="center"/>
    </xf>
    <xf numFmtId="1" fontId="18" fillId="0" borderId="13" xfId="0" applyNumberFormat="1" applyFont="1" applyFill="1" applyBorder="1" applyAlignment="1">
      <alignment horizontal="center" vertical="center"/>
    </xf>
    <xf numFmtId="43" fontId="8" fillId="0" borderId="11" xfId="0" applyNumberFormat="1" applyFont="1" applyFill="1" applyBorder="1" applyAlignment="1">
      <alignment horizontal="right" vertical="center"/>
    </xf>
    <xf numFmtId="43" fontId="8" fillId="0" borderId="11" xfId="60" applyNumberFormat="1" applyFont="1" applyFill="1" applyBorder="1" applyAlignment="1">
      <alignment vertical="center" wrapText="1"/>
      <protection/>
    </xf>
    <xf numFmtId="43" fontId="16" fillId="0" borderId="11" xfId="60" applyNumberFormat="1" applyFont="1" applyFill="1" applyBorder="1" applyAlignment="1">
      <alignment vertical="center"/>
      <protection/>
    </xf>
    <xf numFmtId="43" fontId="8" fillId="0" borderId="11" xfId="60" applyNumberFormat="1" applyFont="1" applyFill="1" applyBorder="1" applyAlignment="1">
      <alignment vertical="center"/>
      <protection/>
    </xf>
    <xf numFmtId="43" fontId="8" fillId="0" borderId="17" xfId="60" applyNumberFormat="1" applyFont="1" applyFill="1" applyBorder="1" applyAlignment="1">
      <alignment vertical="center"/>
      <protection/>
    </xf>
    <xf numFmtId="43" fontId="16" fillId="0" borderId="11" xfId="0" applyNumberFormat="1" applyFont="1" applyFill="1" applyBorder="1" applyAlignment="1">
      <alignment vertical="center"/>
    </xf>
    <xf numFmtId="0" fontId="0" fillId="0" borderId="18" xfId="50" applyFont="1" applyBorder="1" applyAlignment="1">
      <alignment horizontal="center" vertical="center"/>
      <protection/>
    </xf>
    <xf numFmtId="0" fontId="0" fillId="0" borderId="18" xfId="50" applyFont="1" applyBorder="1" applyAlignment="1">
      <alignment horizontal="right" vertical="center"/>
      <protection/>
    </xf>
    <xf numFmtId="4" fontId="8" fillId="0" borderId="19" xfId="45" applyNumberFormat="1" applyFont="1" applyBorder="1" applyAlignment="1">
      <alignment horizontal="center" vertical="center"/>
    </xf>
    <xf numFmtId="4" fontId="0" fillId="0" borderId="18" xfId="50" applyNumberFormat="1" applyFont="1" applyBorder="1" applyAlignment="1">
      <alignment horizontal="center" vertical="center"/>
      <protection/>
    </xf>
    <xf numFmtId="4" fontId="0" fillId="0" borderId="0" xfId="45" applyNumberFormat="1" applyFont="1" applyFill="1" applyAlignment="1">
      <alignment vertical="center"/>
    </xf>
    <xf numFmtId="4" fontId="0" fillId="0" borderId="0" xfId="0" applyNumberFormat="1" applyFont="1" applyFill="1" applyAlignment="1">
      <alignment vertical="center"/>
    </xf>
    <xf numFmtId="4" fontId="8" fillId="0" borderId="0" xfId="51" applyNumberFormat="1" applyFont="1" applyFill="1" applyAlignment="1">
      <alignment vertical="center"/>
      <protection/>
    </xf>
    <xf numFmtId="43" fontId="8" fillId="0" borderId="12" xfId="50" applyNumberFormat="1" applyFont="1" applyFill="1" applyBorder="1" applyAlignment="1">
      <alignment horizontal="center" vertical="center" wrapText="1"/>
      <protection/>
    </xf>
    <xf numFmtId="43" fontId="10" fillId="33" borderId="12" xfId="53" applyNumberFormat="1" applyFont="1" applyFill="1" applyBorder="1" applyAlignment="1">
      <alignment/>
      <protection/>
    </xf>
    <xf numFmtId="43" fontId="10" fillId="0" borderId="12" xfId="0" applyNumberFormat="1" applyFont="1" applyFill="1" applyBorder="1" applyAlignment="1">
      <alignment horizontal="center" vertical="center"/>
    </xf>
    <xf numFmtId="43" fontId="10" fillId="0" borderId="12" xfId="50" applyNumberFormat="1" applyFont="1" applyFill="1" applyBorder="1" applyAlignment="1">
      <alignment horizontal="center" vertical="center" wrapText="1"/>
      <protection/>
    </xf>
    <xf numFmtId="43" fontId="10" fillId="0" borderId="12" xfId="50" applyNumberFormat="1" applyFont="1" applyFill="1" applyBorder="1" applyAlignment="1">
      <alignment horizontal="right" vertical="center" wrapText="1"/>
      <protection/>
    </xf>
    <xf numFmtId="43" fontId="10" fillId="0" borderId="12" xfId="50" applyNumberFormat="1" applyFont="1" applyFill="1" applyBorder="1" applyAlignment="1">
      <alignment vertical="center" wrapText="1"/>
      <protection/>
    </xf>
    <xf numFmtId="43" fontId="17" fillId="33" borderId="12" xfId="0" applyNumberFormat="1" applyFont="1" applyFill="1" applyBorder="1" applyAlignment="1">
      <alignment horizontal="center" vertical="center"/>
    </xf>
    <xf numFmtId="43" fontId="17" fillId="33" borderId="12" xfId="0" applyNumberFormat="1" applyFont="1" applyFill="1" applyBorder="1" applyAlignment="1">
      <alignment vertical="center"/>
    </xf>
    <xf numFmtId="43" fontId="17" fillId="33" borderId="12" xfId="0" applyNumberFormat="1" applyFont="1" applyFill="1" applyBorder="1" applyAlignment="1">
      <alignment/>
    </xf>
    <xf numFmtId="43" fontId="20" fillId="0" borderId="11" xfId="0" applyNumberFormat="1" applyFont="1" applyFill="1" applyBorder="1" applyAlignment="1">
      <alignment horizont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wrapText="1"/>
    </xf>
    <xf numFmtId="43" fontId="8" fillId="0" borderId="11" xfId="0" applyNumberFormat="1" applyFont="1" applyFill="1" applyBorder="1" applyAlignment="1">
      <alignment horizontal="center" vertical="center" wrapText="1"/>
    </xf>
    <xf numFmtId="43" fontId="10" fillId="0" borderId="11" xfId="0" applyNumberFormat="1" applyFont="1" applyFill="1" applyBorder="1" applyAlignment="1">
      <alignment horizontal="center" vertical="center" wrapText="1"/>
    </xf>
    <xf numFmtId="43" fontId="10" fillId="0" borderId="17" xfId="0" applyNumberFormat="1" applyFont="1" applyFill="1" applyBorder="1" applyAlignment="1">
      <alignment horizontal="center" vertical="center" wrapText="1"/>
    </xf>
    <xf numFmtId="43" fontId="10" fillId="0" borderId="11" xfId="0" applyNumberFormat="1" applyFont="1" applyFill="1" applyBorder="1" applyAlignment="1">
      <alignment horizontal="center" vertical="top" wrapText="1"/>
    </xf>
    <xf numFmtId="43" fontId="8" fillId="0" borderId="11" xfId="0" applyNumberFormat="1" applyFont="1" applyFill="1" applyBorder="1" applyAlignment="1">
      <alignment horizontal="right" vertical="top" wrapText="1"/>
    </xf>
    <xf numFmtId="43" fontId="10" fillId="0" borderId="17" xfId="0" applyNumberFormat="1" applyFont="1" applyFill="1" applyBorder="1" applyAlignment="1">
      <alignment horizontal="right" vertical="top" wrapText="1"/>
    </xf>
    <xf numFmtId="0" fontId="1" fillId="0" borderId="0" xfId="0" applyFont="1" applyAlignment="1">
      <alignment horizontal="left" vertical="center"/>
    </xf>
    <xf numFmtId="0" fontId="1" fillId="0" borderId="0" xfId="0" applyFont="1" applyFill="1" applyAlignment="1">
      <alignment horizontal="left" vertical="center"/>
    </xf>
    <xf numFmtId="0" fontId="0" fillId="0" borderId="0" xfId="0" applyFont="1" applyBorder="1" applyAlignment="1">
      <alignment horizontal="right" vertical="center"/>
    </xf>
    <xf numFmtId="2" fontId="14" fillId="0" borderId="0" xfId="50" applyNumberFormat="1" applyFont="1" applyBorder="1" applyAlignment="1">
      <alignment horizontal="center" vertical="center"/>
      <protection/>
    </xf>
    <xf numFmtId="0" fontId="0" fillId="0" borderId="0" xfId="0" applyFont="1" applyAlignment="1">
      <alignment vertical="center"/>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right" vertical="center" wrapText="1"/>
    </xf>
    <xf numFmtId="0" fontId="8" fillId="0" borderId="11" xfId="60" applyFont="1" applyFill="1" applyBorder="1" applyAlignment="1">
      <alignment horizontal="left" vertical="center" wrapText="1"/>
      <protection/>
    </xf>
    <xf numFmtId="1" fontId="8" fillId="0" borderId="13" xfId="0" applyNumberFormat="1" applyFont="1" applyFill="1" applyBorder="1" applyAlignment="1">
      <alignment horizontal="center"/>
    </xf>
    <xf numFmtId="2" fontId="8" fillId="0" borderId="11" xfId="0" applyNumberFormat="1" applyFont="1" applyFill="1" applyBorder="1" applyAlignment="1">
      <alignment vertical="center"/>
    </xf>
    <xf numFmtId="2" fontId="8" fillId="0" borderId="17" xfId="0" applyNumberFormat="1" applyFont="1" applyFill="1" applyBorder="1" applyAlignment="1">
      <alignment vertical="center"/>
    </xf>
    <xf numFmtId="49" fontId="8" fillId="0" borderId="11" xfId="50" applyNumberFormat="1" applyFont="1" applyFill="1" applyBorder="1" applyAlignment="1">
      <alignment horizontal="center" vertical="center" wrapText="1"/>
      <protection/>
    </xf>
    <xf numFmtId="2" fontId="8" fillId="0" borderId="11" xfId="50" applyNumberFormat="1" applyFont="1" applyFill="1" applyBorder="1" applyAlignment="1">
      <alignment vertical="center" wrapText="1"/>
      <protection/>
    </xf>
    <xf numFmtId="2" fontId="8" fillId="0" borderId="11" xfId="50" applyNumberFormat="1" applyFont="1" applyFill="1" applyBorder="1" applyAlignment="1">
      <alignment horizontal="center" vertical="center" wrapText="1"/>
      <protection/>
    </xf>
    <xf numFmtId="2" fontId="8" fillId="0" borderId="11" xfId="50" applyNumberFormat="1" applyFont="1" applyFill="1" applyBorder="1" applyAlignment="1">
      <alignment horizontal="right" vertical="center" wrapText="1"/>
      <protection/>
    </xf>
    <xf numFmtId="0" fontId="1" fillId="0" borderId="0" xfId="0" applyFont="1" applyFill="1" applyBorder="1" applyAlignment="1">
      <alignment vertical="center" wrapText="1"/>
    </xf>
    <xf numFmtId="0" fontId="60" fillId="0" borderId="0" xfId="0" applyFont="1" applyAlignment="1">
      <alignment vertical="center"/>
    </xf>
    <xf numFmtId="0" fontId="1" fillId="0" borderId="0" xfId="0" applyFont="1" applyAlignment="1">
      <alignment vertical="center"/>
    </xf>
    <xf numFmtId="0" fontId="1" fillId="0" borderId="20" xfId="0" applyFont="1" applyFill="1" applyBorder="1" applyAlignment="1">
      <alignment horizontal="center"/>
    </xf>
    <xf numFmtId="0" fontId="19" fillId="0" borderId="20" xfId="0" applyFont="1" applyFill="1" applyBorder="1" applyAlignment="1">
      <alignment horizontal="center"/>
    </xf>
    <xf numFmtId="43" fontId="8" fillId="0" borderId="12" xfId="0" applyNumberFormat="1" applyFont="1" applyFill="1" applyBorder="1" applyAlignment="1">
      <alignment horizontal="right" vertical="center"/>
    </xf>
    <xf numFmtId="43" fontId="10" fillId="0" borderId="12" xfId="0" applyNumberFormat="1" applyFont="1" applyFill="1" applyBorder="1" applyAlignment="1">
      <alignment horizontal="right" vertical="center"/>
    </xf>
    <xf numFmtId="0" fontId="8" fillId="0" borderId="12" xfId="50" applyFont="1" applyFill="1" applyBorder="1" applyAlignment="1">
      <alignment horizontal="center" vertical="center" textRotation="90" wrapText="1"/>
      <protection/>
    </xf>
    <xf numFmtId="0" fontId="8" fillId="0" borderId="12" xfId="50" applyFont="1" applyFill="1" applyBorder="1" applyAlignment="1">
      <alignment horizontal="center" vertical="center" wrapText="1"/>
      <protection/>
    </xf>
    <xf numFmtId="0" fontId="8" fillId="0" borderId="12" xfId="50" applyFont="1" applyFill="1" applyBorder="1" applyAlignment="1">
      <alignment horizontal="center" vertical="center"/>
      <protection/>
    </xf>
    <xf numFmtId="0" fontId="8" fillId="0" borderId="21" xfId="50" applyFont="1" applyFill="1" applyBorder="1" applyAlignment="1">
      <alignment horizontal="center" vertical="center" textRotation="90" wrapText="1"/>
      <protection/>
    </xf>
    <xf numFmtId="0" fontId="8" fillId="0" borderId="22" xfId="50" applyFont="1" applyFill="1" applyBorder="1" applyAlignment="1">
      <alignment horizontal="center" vertical="center" textRotation="90" wrapText="1"/>
      <protection/>
    </xf>
    <xf numFmtId="0" fontId="8" fillId="0" borderId="10" xfId="50" applyFont="1" applyFill="1" applyBorder="1" applyAlignment="1">
      <alignment horizontal="center" vertical="center" textRotation="90" wrapText="1"/>
      <protection/>
    </xf>
    <xf numFmtId="0" fontId="3"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19" xfId="0" applyFont="1" applyFill="1" applyBorder="1" applyAlignment="1">
      <alignment vertical="center"/>
    </xf>
    <xf numFmtId="0" fontId="8" fillId="0" borderId="21" xfId="0" applyFont="1" applyFill="1" applyBorder="1" applyAlignment="1">
      <alignment horizontal="center" vertical="center" textRotation="90" wrapText="1"/>
    </xf>
    <xf numFmtId="0" fontId="8" fillId="0" borderId="22" xfId="0" applyFont="1" applyFill="1" applyBorder="1" applyAlignment="1">
      <alignment horizontal="center" vertical="center" textRotation="90" wrapText="1"/>
    </xf>
    <xf numFmtId="0" fontId="8" fillId="0" borderId="10"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cellXfs>
  <cellStyles count="53">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Hyperlink" xfId="35"/>
    <cellStyle name="Ievade" xfId="36"/>
    <cellStyle name="Izcēlums1" xfId="37"/>
    <cellStyle name="Izcēlums2" xfId="38"/>
    <cellStyle name="Izcēlums3" xfId="39"/>
    <cellStyle name="Izcēlums4" xfId="40"/>
    <cellStyle name="Izcēlums5" xfId="41"/>
    <cellStyle name="Izcēlums6" xfId="42"/>
    <cellStyle name="Followed Hyperlink" xfId="43"/>
    <cellStyle name="Izvade" xfId="44"/>
    <cellStyle name="Comma" xfId="45"/>
    <cellStyle name="Comma [0]" xfId="46"/>
    <cellStyle name="Kopsumma" xfId="47"/>
    <cellStyle name="Labs" xfId="48"/>
    <cellStyle name="Neitrāls" xfId="49"/>
    <cellStyle name="Normal_Sheet1" xfId="50"/>
    <cellStyle name="Normal_Tamesag31.03xls" xfId="51"/>
    <cellStyle name="Nosaukums" xfId="52"/>
    <cellStyle name="Parastais_Tame_Fasāde_Policija" xfId="53"/>
    <cellStyle name="Paskaidrojošs teksts" xfId="54"/>
    <cellStyle name="Pārbaudes šūna" xfId="55"/>
    <cellStyle name="Piezīme" xfId="56"/>
    <cellStyle name="Percent" xfId="57"/>
    <cellStyle name="Saistīta šūna" xfId="58"/>
    <cellStyle name="Slikts" xfId="59"/>
    <cellStyle name="Style 1" xfId="60"/>
    <cellStyle name="Currency" xfId="61"/>
    <cellStyle name="Currency [0]" xfId="62"/>
    <cellStyle name="Virsraksts 1" xfId="63"/>
    <cellStyle name="Virsraksts 2" xfId="64"/>
    <cellStyle name="Virsraksts 3" xfId="65"/>
    <cellStyle name="Virsraksts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2"/>
  <sheetViews>
    <sheetView tabSelected="1" zoomScalePageLayoutView="0" workbookViewId="0" topLeftCell="A55">
      <selection activeCell="H72" sqref="H72"/>
    </sheetView>
  </sheetViews>
  <sheetFormatPr defaultColWidth="9.140625" defaultRowHeight="12.75"/>
  <cols>
    <col min="1" max="2" width="6.140625" style="22" customWidth="1"/>
    <col min="3" max="3" width="32.00390625" style="22" customWidth="1"/>
    <col min="4" max="4" width="7.8515625" style="22" customWidth="1"/>
    <col min="5" max="5" width="8.7109375" style="22" customWidth="1"/>
    <col min="6" max="11" width="8.57421875" style="22" customWidth="1"/>
    <col min="12" max="15" width="9.28125" style="22" customWidth="1"/>
    <col min="16" max="16" width="10.00390625" style="22" customWidth="1"/>
    <col min="17" max="17" width="12.140625" style="22" bestFit="1" customWidth="1"/>
    <col min="18" max="16384" width="9.140625" style="22" customWidth="1"/>
  </cols>
  <sheetData>
    <row r="1" spans="1:16" ht="18.75">
      <c r="A1" s="114" t="s">
        <v>79</v>
      </c>
      <c r="B1" s="114"/>
      <c r="C1" s="114"/>
      <c r="D1" s="114"/>
      <c r="E1" s="114"/>
      <c r="F1" s="114"/>
      <c r="G1" s="114"/>
      <c r="H1" s="114"/>
      <c r="I1" s="114"/>
      <c r="J1" s="114"/>
      <c r="K1" s="114"/>
      <c r="L1" s="114"/>
      <c r="M1" s="114"/>
      <c r="N1" s="114"/>
      <c r="O1" s="114"/>
      <c r="P1" s="114"/>
    </row>
    <row r="2" spans="1:16" s="7" customFormat="1" ht="15">
      <c r="A2" s="123" t="s">
        <v>104</v>
      </c>
      <c r="B2" s="123"/>
      <c r="C2" s="123"/>
      <c r="D2" s="123"/>
      <c r="E2" s="123"/>
      <c r="F2" s="123"/>
      <c r="G2" s="123"/>
      <c r="H2" s="123"/>
      <c r="I2" s="123"/>
      <c r="J2" s="123"/>
      <c r="K2" s="123"/>
      <c r="L2" s="123"/>
      <c r="M2" s="123"/>
      <c r="N2" s="123"/>
      <c r="O2" s="123"/>
      <c r="P2" s="123"/>
    </row>
    <row r="3" spans="1:16" s="7" customFormat="1" ht="12.75" customHeight="1">
      <c r="A3" s="124"/>
      <c r="B3" s="125"/>
      <c r="C3" s="125"/>
      <c r="D3" s="125"/>
      <c r="E3" s="125"/>
      <c r="F3" s="125"/>
      <c r="G3" s="125"/>
      <c r="H3" s="125"/>
      <c r="I3" s="125"/>
      <c r="J3" s="125"/>
      <c r="K3" s="125"/>
      <c r="L3" s="125"/>
      <c r="M3" s="125"/>
      <c r="N3" s="125"/>
      <c r="O3" s="125"/>
      <c r="P3" s="125"/>
    </row>
    <row r="4" spans="1:16" s="7" customFormat="1" ht="12.75">
      <c r="A4" s="126" t="s">
        <v>105</v>
      </c>
      <c r="B4" s="126"/>
      <c r="C4" s="126"/>
      <c r="D4" s="126"/>
      <c r="E4" s="126"/>
      <c r="F4" s="126"/>
      <c r="G4" s="126"/>
      <c r="H4" s="126"/>
      <c r="I4" s="126"/>
      <c r="J4" s="126"/>
      <c r="K4" s="126"/>
      <c r="L4" s="126"/>
      <c r="M4" s="126"/>
      <c r="N4" s="126"/>
      <c r="O4" s="126"/>
      <c r="P4" s="126"/>
    </row>
    <row r="5" spans="1:16" s="7" customFormat="1" ht="12.75">
      <c r="A5" s="126" t="s">
        <v>75</v>
      </c>
      <c r="B5" s="126"/>
      <c r="C5" s="126"/>
      <c r="D5" s="126"/>
      <c r="E5" s="126"/>
      <c r="F5" s="126"/>
      <c r="G5" s="126"/>
      <c r="H5" s="126"/>
      <c r="I5" s="126"/>
      <c r="J5" s="126"/>
      <c r="K5" s="126"/>
      <c r="L5" s="126"/>
      <c r="M5" s="126"/>
      <c r="N5" s="126"/>
      <c r="O5" s="126"/>
      <c r="P5" s="126"/>
    </row>
    <row r="6" spans="1:18" s="7" customFormat="1" ht="12.75">
      <c r="A6" s="126" t="s">
        <v>106</v>
      </c>
      <c r="B6" s="126"/>
      <c r="C6" s="126"/>
      <c r="D6" s="126"/>
      <c r="E6" s="126"/>
      <c r="F6" s="126"/>
      <c r="G6" s="126"/>
      <c r="H6" s="126"/>
      <c r="I6" s="8"/>
      <c r="J6" s="8"/>
      <c r="K6" s="9"/>
      <c r="M6" s="69"/>
      <c r="N6" s="70" t="s">
        <v>73</v>
      </c>
      <c r="O6" s="71">
        <f>P90</f>
        <v>0</v>
      </c>
      <c r="P6" s="72" t="s">
        <v>74</v>
      </c>
      <c r="Q6" s="74"/>
      <c r="R6" s="73"/>
    </row>
    <row r="7" spans="1:17" s="1" customFormat="1" ht="14.25" customHeight="1">
      <c r="A7" s="127" t="s">
        <v>10</v>
      </c>
      <c r="B7" s="118" t="s">
        <v>11</v>
      </c>
      <c r="C7" s="118" t="s">
        <v>12</v>
      </c>
      <c r="D7" s="120" t="s">
        <v>13</v>
      </c>
      <c r="E7" s="120" t="s">
        <v>14</v>
      </c>
      <c r="F7" s="118" t="s">
        <v>15</v>
      </c>
      <c r="G7" s="118"/>
      <c r="H7" s="118"/>
      <c r="I7" s="118"/>
      <c r="J7" s="118"/>
      <c r="K7" s="118"/>
      <c r="L7" s="119" t="s">
        <v>16</v>
      </c>
      <c r="M7" s="119"/>
      <c r="N7" s="119"/>
      <c r="O7" s="119"/>
      <c r="P7" s="119"/>
      <c r="Q7" s="75"/>
    </row>
    <row r="8" spans="1:16" s="1" customFormat="1" ht="12.75" customHeight="1">
      <c r="A8" s="128"/>
      <c r="B8" s="130"/>
      <c r="C8" s="118"/>
      <c r="D8" s="121"/>
      <c r="E8" s="121"/>
      <c r="F8" s="120" t="s">
        <v>63</v>
      </c>
      <c r="G8" s="120" t="s">
        <v>64</v>
      </c>
      <c r="H8" s="120" t="s">
        <v>65</v>
      </c>
      <c r="I8" s="120" t="s">
        <v>66</v>
      </c>
      <c r="J8" s="120" t="s">
        <v>67</v>
      </c>
      <c r="K8" s="117" t="s">
        <v>68</v>
      </c>
      <c r="L8" s="117" t="s">
        <v>69</v>
      </c>
      <c r="M8" s="117" t="s">
        <v>65</v>
      </c>
      <c r="N8" s="117" t="s">
        <v>66</v>
      </c>
      <c r="O8" s="117" t="s">
        <v>67</v>
      </c>
      <c r="P8" s="117" t="s">
        <v>70</v>
      </c>
    </row>
    <row r="9" spans="1:16" s="1" customFormat="1" ht="12">
      <c r="A9" s="128"/>
      <c r="B9" s="130"/>
      <c r="C9" s="118"/>
      <c r="D9" s="121"/>
      <c r="E9" s="121"/>
      <c r="F9" s="121"/>
      <c r="G9" s="121"/>
      <c r="H9" s="121"/>
      <c r="I9" s="121"/>
      <c r="J9" s="121"/>
      <c r="K9" s="117"/>
      <c r="L9" s="117"/>
      <c r="M9" s="117"/>
      <c r="N9" s="117"/>
      <c r="O9" s="117"/>
      <c r="P9" s="117"/>
    </row>
    <row r="10" spans="1:16" s="1" customFormat="1" ht="37.5" customHeight="1">
      <c r="A10" s="129"/>
      <c r="B10" s="130"/>
      <c r="C10" s="118"/>
      <c r="D10" s="122"/>
      <c r="E10" s="122"/>
      <c r="F10" s="122"/>
      <c r="G10" s="122"/>
      <c r="H10" s="122"/>
      <c r="I10" s="122"/>
      <c r="J10" s="122"/>
      <c r="K10" s="117"/>
      <c r="L10" s="117"/>
      <c r="M10" s="117"/>
      <c r="N10" s="117"/>
      <c r="O10" s="117"/>
      <c r="P10" s="117"/>
    </row>
    <row r="11" spans="1:16" s="11" customFormat="1" ht="12.75">
      <c r="A11" s="10">
        <v>1</v>
      </c>
      <c r="B11" s="10"/>
      <c r="C11" s="10">
        <v>2</v>
      </c>
      <c r="D11" s="10">
        <v>3</v>
      </c>
      <c r="E11" s="10">
        <v>4</v>
      </c>
      <c r="F11" s="10">
        <v>5</v>
      </c>
      <c r="G11" s="10">
        <v>6</v>
      </c>
      <c r="H11" s="10">
        <v>7</v>
      </c>
      <c r="I11" s="10">
        <v>8</v>
      </c>
      <c r="J11" s="10">
        <v>9</v>
      </c>
      <c r="K11" s="10">
        <v>10</v>
      </c>
      <c r="L11" s="10">
        <v>11</v>
      </c>
      <c r="M11" s="10">
        <v>12</v>
      </c>
      <c r="N11" s="10">
        <v>13</v>
      </c>
      <c r="O11" s="10">
        <v>14</v>
      </c>
      <c r="P11" s="10">
        <v>15</v>
      </c>
    </row>
    <row r="12" spans="1:16" s="12" customFormat="1" ht="15">
      <c r="A12" s="24"/>
      <c r="B12" s="25"/>
      <c r="C12" s="26" t="s">
        <v>101</v>
      </c>
      <c r="D12" s="25"/>
      <c r="E12" s="27"/>
      <c r="F12" s="28"/>
      <c r="G12" s="28"/>
      <c r="H12" s="28"/>
      <c r="I12" s="28"/>
      <c r="J12" s="28"/>
      <c r="K12" s="28"/>
      <c r="L12" s="28"/>
      <c r="M12" s="28"/>
      <c r="N12" s="28"/>
      <c r="O12" s="28"/>
      <c r="P12" s="29"/>
    </row>
    <row r="13" spans="1:16" s="14" customFormat="1" ht="12.75">
      <c r="A13" s="23"/>
      <c r="B13" s="13"/>
      <c r="C13" s="30" t="s">
        <v>0</v>
      </c>
      <c r="D13" s="31"/>
      <c r="E13" s="32"/>
      <c r="F13" s="33"/>
      <c r="G13" s="33"/>
      <c r="H13" s="33"/>
      <c r="I13" s="33"/>
      <c r="J13" s="33"/>
      <c r="K13" s="33"/>
      <c r="L13" s="33"/>
      <c r="M13" s="33"/>
      <c r="N13" s="33"/>
      <c r="O13" s="33"/>
      <c r="P13" s="34"/>
    </row>
    <row r="14" spans="1:16" s="15" customFormat="1" ht="24">
      <c r="A14" s="57">
        <f>+A13+1</f>
        <v>1</v>
      </c>
      <c r="B14" s="35"/>
      <c r="C14" s="55" t="s">
        <v>17</v>
      </c>
      <c r="D14" s="58" t="s">
        <v>18</v>
      </c>
      <c r="E14" s="37">
        <v>93</v>
      </c>
      <c r="F14" s="88"/>
      <c r="G14" s="88"/>
      <c r="H14" s="88"/>
      <c r="I14" s="88"/>
      <c r="J14" s="88"/>
      <c r="K14" s="89"/>
      <c r="L14" s="88"/>
      <c r="M14" s="88"/>
      <c r="N14" s="88"/>
      <c r="O14" s="88"/>
      <c r="P14" s="90"/>
    </row>
    <row r="15" spans="1:16" s="15" customFormat="1" ht="36">
      <c r="A15" s="57">
        <f>+A14+1</f>
        <v>2</v>
      </c>
      <c r="B15" s="35"/>
      <c r="C15" s="55" t="s">
        <v>19</v>
      </c>
      <c r="D15" s="59" t="s">
        <v>18</v>
      </c>
      <c r="E15" s="37">
        <v>142.9</v>
      </c>
      <c r="F15" s="88"/>
      <c r="G15" s="88"/>
      <c r="H15" s="88"/>
      <c r="I15" s="88"/>
      <c r="J15" s="88"/>
      <c r="K15" s="89"/>
      <c r="L15" s="88"/>
      <c r="M15" s="88"/>
      <c r="N15" s="88"/>
      <c r="O15" s="88"/>
      <c r="P15" s="90"/>
    </row>
    <row r="16" spans="1:16" s="15" customFormat="1" ht="24">
      <c r="A16" s="57">
        <f>+A15+1</f>
        <v>3</v>
      </c>
      <c r="B16" s="35"/>
      <c r="C16" s="55" t="s">
        <v>20</v>
      </c>
      <c r="D16" s="59" t="s">
        <v>18</v>
      </c>
      <c r="E16" s="37">
        <v>93</v>
      </c>
      <c r="F16" s="88"/>
      <c r="G16" s="88"/>
      <c r="H16" s="88"/>
      <c r="I16" s="88"/>
      <c r="J16" s="88"/>
      <c r="K16" s="89"/>
      <c r="L16" s="88"/>
      <c r="M16" s="88"/>
      <c r="N16" s="88"/>
      <c r="O16" s="88"/>
      <c r="P16" s="90"/>
    </row>
    <row r="17" spans="1:16" s="15" customFormat="1" ht="12">
      <c r="A17" s="57">
        <f>+A16+1</f>
        <v>4</v>
      </c>
      <c r="B17" s="35"/>
      <c r="C17" s="55" t="s">
        <v>21</v>
      </c>
      <c r="D17" s="59" t="s">
        <v>22</v>
      </c>
      <c r="E17" s="37">
        <v>1</v>
      </c>
      <c r="F17" s="88"/>
      <c r="G17" s="88"/>
      <c r="H17" s="88"/>
      <c r="I17" s="88"/>
      <c r="J17" s="88"/>
      <c r="K17" s="89"/>
      <c r="L17" s="88"/>
      <c r="M17" s="88"/>
      <c r="N17" s="88"/>
      <c r="O17" s="88"/>
      <c r="P17" s="90"/>
    </row>
    <row r="18" spans="1:16" s="15" customFormat="1" ht="24">
      <c r="A18" s="57">
        <f>+A17+1</f>
        <v>5</v>
      </c>
      <c r="B18" s="35"/>
      <c r="C18" s="55" t="s">
        <v>23</v>
      </c>
      <c r="D18" s="59" t="s">
        <v>24</v>
      </c>
      <c r="E18" s="37">
        <v>4</v>
      </c>
      <c r="F18" s="88"/>
      <c r="G18" s="88"/>
      <c r="H18" s="88"/>
      <c r="I18" s="88"/>
      <c r="J18" s="88"/>
      <c r="K18" s="89"/>
      <c r="L18" s="88"/>
      <c r="M18" s="88"/>
      <c r="N18" s="88"/>
      <c r="O18" s="88"/>
      <c r="P18" s="90"/>
    </row>
    <row r="19" spans="1:16" s="14" customFormat="1" ht="12.75">
      <c r="A19" s="57"/>
      <c r="B19" s="44"/>
      <c r="C19" s="45" t="s">
        <v>4</v>
      </c>
      <c r="D19" s="60"/>
      <c r="E19" s="46"/>
      <c r="F19" s="88"/>
      <c r="G19" s="88"/>
      <c r="H19" s="88"/>
      <c r="I19" s="88"/>
      <c r="J19" s="88"/>
      <c r="K19" s="89"/>
      <c r="L19" s="88"/>
      <c r="M19" s="88"/>
      <c r="N19" s="88"/>
      <c r="O19" s="88"/>
      <c r="P19" s="90"/>
    </row>
    <row r="20" spans="1:16" s="1" customFormat="1" ht="24">
      <c r="A20" s="57">
        <v>6</v>
      </c>
      <c r="B20" s="48"/>
      <c r="C20" s="36" t="s">
        <v>42</v>
      </c>
      <c r="D20" s="59" t="s">
        <v>18</v>
      </c>
      <c r="E20" s="37">
        <v>93</v>
      </c>
      <c r="F20" s="88"/>
      <c r="G20" s="88"/>
      <c r="H20" s="88"/>
      <c r="I20" s="88"/>
      <c r="J20" s="88"/>
      <c r="K20" s="89"/>
      <c r="L20" s="88"/>
      <c r="M20" s="88"/>
      <c r="N20" s="88"/>
      <c r="O20" s="88"/>
      <c r="P20" s="90"/>
    </row>
    <row r="21" spans="1:16" s="1" customFormat="1" ht="24">
      <c r="A21" s="57"/>
      <c r="B21" s="48"/>
      <c r="C21" s="49" t="s">
        <v>43</v>
      </c>
      <c r="D21" s="59" t="s">
        <v>18</v>
      </c>
      <c r="E21" s="37">
        <f>E20*1.05</f>
        <v>97.65</v>
      </c>
      <c r="F21" s="88"/>
      <c r="G21" s="88"/>
      <c r="H21" s="88"/>
      <c r="I21" s="88"/>
      <c r="J21" s="88"/>
      <c r="K21" s="89"/>
      <c r="L21" s="88"/>
      <c r="M21" s="88"/>
      <c r="N21" s="88"/>
      <c r="O21" s="88"/>
      <c r="P21" s="90"/>
    </row>
    <row r="22" spans="1:16" s="16" customFormat="1" ht="12">
      <c r="A22" s="57"/>
      <c r="B22" s="37"/>
      <c r="C22" s="49" t="s">
        <v>33</v>
      </c>
      <c r="D22" s="59" t="s">
        <v>22</v>
      </c>
      <c r="E22" s="37">
        <v>1</v>
      </c>
      <c r="F22" s="88"/>
      <c r="G22" s="88"/>
      <c r="H22" s="88"/>
      <c r="I22" s="88"/>
      <c r="J22" s="88"/>
      <c r="K22" s="89"/>
      <c r="L22" s="88"/>
      <c r="M22" s="88"/>
      <c r="N22" s="88"/>
      <c r="O22" s="88"/>
      <c r="P22" s="90"/>
    </row>
    <row r="23" spans="1:16" s="14" customFormat="1" ht="12.75">
      <c r="A23" s="57"/>
      <c r="B23" s="44"/>
      <c r="C23" s="45" t="s">
        <v>6</v>
      </c>
      <c r="D23" s="60"/>
      <c r="E23" s="46"/>
      <c r="F23" s="88"/>
      <c r="G23" s="88"/>
      <c r="H23" s="88"/>
      <c r="I23" s="88"/>
      <c r="J23" s="88"/>
      <c r="K23" s="89"/>
      <c r="L23" s="88"/>
      <c r="M23" s="88"/>
      <c r="N23" s="88"/>
      <c r="O23" s="88"/>
      <c r="P23" s="90"/>
    </row>
    <row r="24" spans="1:16" s="16" customFormat="1" ht="24">
      <c r="A24" s="86">
        <v>7</v>
      </c>
      <c r="B24" s="87"/>
      <c r="C24" s="99" t="s">
        <v>80</v>
      </c>
      <c r="D24" s="100" t="s">
        <v>18</v>
      </c>
      <c r="E24" s="88">
        <v>142.9</v>
      </c>
      <c r="F24" s="88"/>
      <c r="G24" s="88"/>
      <c r="H24" s="88"/>
      <c r="I24" s="88"/>
      <c r="J24" s="88"/>
      <c r="K24" s="89"/>
      <c r="L24" s="88"/>
      <c r="M24" s="88"/>
      <c r="N24" s="88"/>
      <c r="O24" s="88"/>
      <c r="P24" s="90"/>
    </row>
    <row r="25" spans="1:16" s="16" customFormat="1" ht="12">
      <c r="A25" s="86"/>
      <c r="B25" s="87"/>
      <c r="C25" s="101" t="s">
        <v>27</v>
      </c>
      <c r="D25" s="100" t="s">
        <v>32</v>
      </c>
      <c r="E25" s="88">
        <f>E24*0.2</f>
        <v>28.58</v>
      </c>
      <c r="F25" s="88"/>
      <c r="G25" s="88"/>
      <c r="H25" s="88"/>
      <c r="I25" s="88"/>
      <c r="J25" s="88"/>
      <c r="K25" s="89"/>
      <c r="L25" s="88"/>
      <c r="M25" s="88"/>
      <c r="N25" s="88"/>
      <c r="O25" s="88"/>
      <c r="P25" s="90"/>
    </row>
    <row r="26" spans="1:16" s="16" customFormat="1" ht="24">
      <c r="A26" s="86">
        <v>8</v>
      </c>
      <c r="B26" s="87"/>
      <c r="C26" s="102" t="s">
        <v>87</v>
      </c>
      <c r="D26" s="100" t="s">
        <v>18</v>
      </c>
      <c r="E26" s="88">
        <f>E24</f>
        <v>142.9</v>
      </c>
      <c r="F26" s="88"/>
      <c r="G26" s="88"/>
      <c r="H26" s="88"/>
      <c r="I26" s="88"/>
      <c r="J26" s="88"/>
      <c r="K26" s="89"/>
      <c r="L26" s="88"/>
      <c r="M26" s="88"/>
      <c r="N26" s="88"/>
      <c r="O26" s="88"/>
      <c r="P26" s="90"/>
    </row>
    <row r="27" spans="1:16" s="16" customFormat="1" ht="13.5">
      <c r="A27" s="86"/>
      <c r="B27" s="87"/>
      <c r="C27" s="101" t="s">
        <v>88</v>
      </c>
      <c r="D27" s="100" t="s">
        <v>18</v>
      </c>
      <c r="E27" s="88">
        <f>E26*1.6</f>
        <v>228.64</v>
      </c>
      <c r="F27" s="88"/>
      <c r="G27" s="88"/>
      <c r="H27" s="88"/>
      <c r="I27" s="88"/>
      <c r="J27" s="88"/>
      <c r="K27" s="89"/>
      <c r="L27" s="88"/>
      <c r="M27" s="88"/>
      <c r="N27" s="88"/>
      <c r="O27" s="88"/>
      <c r="P27" s="90"/>
    </row>
    <row r="28" spans="1:16" s="16" customFormat="1" ht="13.5">
      <c r="A28" s="86"/>
      <c r="B28" s="87"/>
      <c r="C28" s="101" t="s">
        <v>81</v>
      </c>
      <c r="D28" s="100" t="s">
        <v>18</v>
      </c>
      <c r="E28" s="88">
        <v>2</v>
      </c>
      <c r="F28" s="88"/>
      <c r="G28" s="88"/>
      <c r="H28" s="88"/>
      <c r="I28" s="88"/>
      <c r="J28" s="88"/>
      <c r="K28" s="89"/>
      <c r="L28" s="88"/>
      <c r="M28" s="88"/>
      <c r="N28" s="88"/>
      <c r="O28" s="88"/>
      <c r="P28" s="90"/>
    </row>
    <row r="29" spans="1:16" s="16" customFormat="1" ht="24">
      <c r="A29" s="86">
        <v>9</v>
      </c>
      <c r="B29" s="87"/>
      <c r="C29" s="102" t="s">
        <v>82</v>
      </c>
      <c r="D29" s="100" t="s">
        <v>18</v>
      </c>
      <c r="E29" s="88">
        <f>E24</f>
        <v>142.9</v>
      </c>
      <c r="F29" s="50"/>
      <c r="G29" s="50"/>
      <c r="H29" s="50"/>
      <c r="I29" s="50"/>
      <c r="J29" s="50"/>
      <c r="K29" s="91"/>
      <c r="L29" s="92"/>
      <c r="M29" s="92"/>
      <c r="N29" s="92"/>
      <c r="O29" s="92"/>
      <c r="P29" s="93"/>
    </row>
    <row r="30" spans="1:16" s="16" customFormat="1" ht="13.5">
      <c r="A30" s="86"/>
      <c r="B30" s="87"/>
      <c r="C30" s="101" t="s">
        <v>83</v>
      </c>
      <c r="D30" s="100" t="s">
        <v>18</v>
      </c>
      <c r="E30" s="88">
        <f>E29*1.6</f>
        <v>228.64</v>
      </c>
      <c r="F30" s="50"/>
      <c r="G30" s="50"/>
      <c r="H30" s="50"/>
      <c r="I30" s="50"/>
      <c r="J30" s="50"/>
      <c r="K30" s="91"/>
      <c r="L30" s="92"/>
      <c r="M30" s="92"/>
      <c r="N30" s="92"/>
      <c r="O30" s="92"/>
      <c r="P30" s="93"/>
    </row>
    <row r="31" spans="1:16" s="16" customFormat="1" ht="13.5">
      <c r="A31" s="86"/>
      <c r="B31" s="87"/>
      <c r="C31" s="101" t="s">
        <v>28</v>
      </c>
      <c r="D31" s="100" t="s">
        <v>18</v>
      </c>
      <c r="E31" s="88">
        <f>E29*0.05</f>
        <v>7.15</v>
      </c>
      <c r="F31" s="50"/>
      <c r="G31" s="50"/>
      <c r="H31" s="50"/>
      <c r="I31" s="50"/>
      <c r="J31" s="50"/>
      <c r="K31" s="91"/>
      <c r="L31" s="92"/>
      <c r="M31" s="92"/>
      <c r="N31" s="92"/>
      <c r="O31" s="92"/>
      <c r="P31" s="93"/>
    </row>
    <row r="32" spans="1:16" s="16" customFormat="1" ht="24">
      <c r="A32" s="86">
        <v>10</v>
      </c>
      <c r="B32" s="87"/>
      <c r="C32" s="99" t="s">
        <v>84</v>
      </c>
      <c r="D32" s="100" t="s">
        <v>18</v>
      </c>
      <c r="E32" s="88">
        <f>E24</f>
        <v>142.9</v>
      </c>
      <c r="F32" s="50"/>
      <c r="G32" s="50"/>
      <c r="H32" s="50"/>
      <c r="I32" s="50"/>
      <c r="J32" s="50"/>
      <c r="K32" s="91"/>
      <c r="L32" s="92"/>
      <c r="M32" s="92"/>
      <c r="N32" s="92"/>
      <c r="O32" s="92"/>
      <c r="P32" s="93"/>
    </row>
    <row r="33" spans="1:16" s="16" customFormat="1" ht="12">
      <c r="A33" s="86"/>
      <c r="B33" s="87"/>
      <c r="C33" s="101" t="s">
        <v>27</v>
      </c>
      <c r="D33" s="100" t="s">
        <v>32</v>
      </c>
      <c r="E33" s="88">
        <f>E32*0.2</f>
        <v>28.58</v>
      </c>
      <c r="F33" s="50"/>
      <c r="G33" s="50"/>
      <c r="H33" s="50"/>
      <c r="I33" s="50"/>
      <c r="J33" s="50"/>
      <c r="K33" s="91"/>
      <c r="L33" s="92"/>
      <c r="M33" s="92"/>
      <c r="N33" s="92"/>
      <c r="O33" s="92"/>
      <c r="P33" s="93"/>
    </row>
    <row r="34" spans="1:16" s="16" customFormat="1" ht="24">
      <c r="A34" s="86">
        <v>11</v>
      </c>
      <c r="B34" s="87"/>
      <c r="C34" s="99" t="s">
        <v>85</v>
      </c>
      <c r="D34" s="100" t="s">
        <v>18</v>
      </c>
      <c r="E34" s="88">
        <f>E24</f>
        <v>142.9</v>
      </c>
      <c r="F34" s="50"/>
      <c r="G34" s="50"/>
      <c r="H34" s="50"/>
      <c r="I34" s="50"/>
      <c r="J34" s="50"/>
      <c r="K34" s="91"/>
      <c r="L34" s="92"/>
      <c r="M34" s="92"/>
      <c r="N34" s="92"/>
      <c r="O34" s="92"/>
      <c r="P34" s="93"/>
    </row>
    <row r="35" spans="1:16" s="16" customFormat="1" ht="12">
      <c r="A35" s="86"/>
      <c r="B35" s="87"/>
      <c r="C35" s="101" t="s">
        <v>86</v>
      </c>
      <c r="D35" s="100" t="s">
        <v>32</v>
      </c>
      <c r="E35" s="88">
        <f>E34/5</f>
        <v>28.58</v>
      </c>
      <c r="F35" s="50"/>
      <c r="G35" s="50"/>
      <c r="H35" s="50"/>
      <c r="I35" s="50"/>
      <c r="J35" s="50"/>
      <c r="K35" s="91"/>
      <c r="L35" s="92"/>
      <c r="M35" s="92"/>
      <c r="N35" s="92"/>
      <c r="O35" s="92"/>
      <c r="P35" s="93"/>
    </row>
    <row r="36" spans="1:16" s="14" customFormat="1" ht="12.75">
      <c r="A36" s="57"/>
      <c r="B36" s="53"/>
      <c r="C36" s="54" t="s">
        <v>7</v>
      </c>
      <c r="D36" s="60"/>
      <c r="E36" s="46"/>
      <c r="F36" s="88"/>
      <c r="G36" s="88"/>
      <c r="H36" s="88"/>
      <c r="I36" s="88"/>
      <c r="J36" s="88"/>
      <c r="K36" s="89"/>
      <c r="L36" s="88"/>
      <c r="M36" s="88"/>
      <c r="N36" s="88"/>
      <c r="O36" s="88"/>
      <c r="P36" s="90"/>
    </row>
    <row r="37" spans="1:16" s="15" customFormat="1" ht="12">
      <c r="A37" s="57">
        <v>14</v>
      </c>
      <c r="B37" s="46"/>
      <c r="C37" s="51" t="s">
        <v>45</v>
      </c>
      <c r="D37" s="59" t="s">
        <v>26</v>
      </c>
      <c r="E37" s="46">
        <v>1</v>
      </c>
      <c r="F37" s="88"/>
      <c r="G37" s="88"/>
      <c r="H37" s="88"/>
      <c r="I37" s="88"/>
      <c r="J37" s="88"/>
      <c r="K37" s="89"/>
      <c r="L37" s="88"/>
      <c r="M37" s="88"/>
      <c r="N37" s="88"/>
      <c r="O37" s="88"/>
      <c r="P37" s="90"/>
    </row>
    <row r="38" spans="1:16" s="15" customFormat="1" ht="12">
      <c r="A38" s="57">
        <v>15</v>
      </c>
      <c r="B38" s="46"/>
      <c r="C38" s="51" t="s">
        <v>46</v>
      </c>
      <c r="D38" s="59" t="s">
        <v>26</v>
      </c>
      <c r="E38" s="46">
        <v>3</v>
      </c>
      <c r="F38" s="88"/>
      <c r="G38" s="88"/>
      <c r="H38" s="88"/>
      <c r="I38" s="88"/>
      <c r="J38" s="88"/>
      <c r="K38" s="89"/>
      <c r="L38" s="88"/>
      <c r="M38" s="88"/>
      <c r="N38" s="88"/>
      <c r="O38" s="88"/>
      <c r="P38" s="90"/>
    </row>
    <row r="39" spans="1:16" s="15" customFormat="1" ht="27.75" customHeight="1">
      <c r="A39" s="57"/>
      <c r="B39" s="35"/>
      <c r="C39" s="50" t="s">
        <v>71</v>
      </c>
      <c r="D39" s="59" t="s">
        <v>26</v>
      </c>
      <c r="E39" s="46">
        <v>3</v>
      </c>
      <c r="F39" s="88"/>
      <c r="G39" s="88"/>
      <c r="H39" s="88"/>
      <c r="I39" s="88"/>
      <c r="J39" s="88"/>
      <c r="K39" s="89"/>
      <c r="L39" s="88"/>
      <c r="M39" s="88"/>
      <c r="N39" s="88"/>
      <c r="O39" s="88"/>
      <c r="P39" s="90"/>
    </row>
    <row r="40" spans="1:16" s="15" customFormat="1" ht="12">
      <c r="A40" s="57"/>
      <c r="B40" s="35"/>
      <c r="C40" s="52" t="s">
        <v>44</v>
      </c>
      <c r="D40" s="61" t="s">
        <v>26</v>
      </c>
      <c r="E40" s="46">
        <v>3</v>
      </c>
      <c r="F40" s="88"/>
      <c r="G40" s="88"/>
      <c r="H40" s="88"/>
      <c r="I40" s="88"/>
      <c r="J40" s="88"/>
      <c r="K40" s="89"/>
      <c r="L40" s="88"/>
      <c r="M40" s="88"/>
      <c r="N40" s="88"/>
      <c r="O40" s="88"/>
      <c r="P40" s="90"/>
    </row>
    <row r="41" spans="1:16" s="15" customFormat="1" ht="12">
      <c r="A41" s="57"/>
      <c r="B41" s="35"/>
      <c r="C41" s="52" t="s">
        <v>25</v>
      </c>
      <c r="D41" s="61" t="s">
        <v>1</v>
      </c>
      <c r="E41" s="46">
        <f>E38*6</f>
        <v>18</v>
      </c>
      <c r="F41" s="88"/>
      <c r="G41" s="88"/>
      <c r="H41" s="88"/>
      <c r="I41" s="88"/>
      <c r="J41" s="88"/>
      <c r="K41" s="89"/>
      <c r="L41" s="88"/>
      <c r="M41" s="88"/>
      <c r="N41" s="88"/>
      <c r="O41" s="88"/>
      <c r="P41" s="90"/>
    </row>
    <row r="42" spans="1:16" s="16" customFormat="1" ht="12">
      <c r="A42" s="57"/>
      <c r="B42" s="37"/>
      <c r="C42" s="49" t="s">
        <v>33</v>
      </c>
      <c r="D42" s="59" t="s">
        <v>22</v>
      </c>
      <c r="E42" s="37">
        <f>E38*1</f>
        <v>3</v>
      </c>
      <c r="F42" s="88"/>
      <c r="G42" s="88"/>
      <c r="H42" s="88"/>
      <c r="I42" s="88"/>
      <c r="J42" s="88"/>
      <c r="K42" s="89"/>
      <c r="L42" s="88"/>
      <c r="M42" s="88"/>
      <c r="N42" s="88"/>
      <c r="O42" s="88"/>
      <c r="P42" s="90"/>
    </row>
    <row r="43" spans="1:16" s="15" customFormat="1" ht="12">
      <c r="A43" s="57">
        <v>16</v>
      </c>
      <c r="B43" s="46"/>
      <c r="C43" s="51" t="s">
        <v>102</v>
      </c>
      <c r="D43" s="59" t="s">
        <v>26</v>
      </c>
      <c r="E43" s="46">
        <v>1</v>
      </c>
      <c r="F43" s="88"/>
      <c r="G43" s="88"/>
      <c r="H43" s="88"/>
      <c r="I43" s="88"/>
      <c r="J43" s="88"/>
      <c r="K43" s="89"/>
      <c r="L43" s="88"/>
      <c r="M43" s="88"/>
      <c r="N43" s="88"/>
      <c r="O43" s="88"/>
      <c r="P43" s="90"/>
    </row>
    <row r="44" spans="1:16" s="15" customFormat="1" ht="36">
      <c r="A44" s="57"/>
      <c r="B44" s="35"/>
      <c r="C44" s="50" t="s">
        <v>103</v>
      </c>
      <c r="D44" s="59" t="s">
        <v>26</v>
      </c>
      <c r="E44" s="46">
        <f>E43</f>
        <v>1</v>
      </c>
      <c r="F44" s="88"/>
      <c r="G44" s="88"/>
      <c r="H44" s="88"/>
      <c r="I44" s="88"/>
      <c r="J44" s="88"/>
      <c r="K44" s="89"/>
      <c r="L44" s="88"/>
      <c r="M44" s="88"/>
      <c r="N44" s="88"/>
      <c r="O44" s="88"/>
      <c r="P44" s="90"/>
    </row>
    <row r="45" spans="1:16" s="15" customFormat="1" ht="12">
      <c r="A45" s="57"/>
      <c r="B45" s="35"/>
      <c r="C45" s="52" t="s">
        <v>44</v>
      </c>
      <c r="D45" s="61" t="s">
        <v>26</v>
      </c>
      <c r="E45" s="46">
        <v>1</v>
      </c>
      <c r="F45" s="88"/>
      <c r="G45" s="88"/>
      <c r="H45" s="88"/>
      <c r="I45" s="88"/>
      <c r="J45" s="88"/>
      <c r="K45" s="89"/>
      <c r="L45" s="88"/>
      <c r="M45" s="88"/>
      <c r="N45" s="88"/>
      <c r="O45" s="88"/>
      <c r="P45" s="90"/>
    </row>
    <row r="46" spans="1:16" s="15" customFormat="1" ht="12">
      <c r="A46" s="57"/>
      <c r="B46" s="35"/>
      <c r="C46" s="52" t="s">
        <v>25</v>
      </c>
      <c r="D46" s="61" t="s">
        <v>1</v>
      </c>
      <c r="E46" s="46">
        <f>E43*6</f>
        <v>6</v>
      </c>
      <c r="F46" s="88"/>
      <c r="G46" s="88"/>
      <c r="H46" s="88"/>
      <c r="I46" s="88"/>
      <c r="J46" s="88"/>
      <c r="K46" s="89"/>
      <c r="L46" s="88"/>
      <c r="M46" s="88"/>
      <c r="N46" s="88"/>
      <c r="O46" s="88"/>
      <c r="P46" s="90"/>
    </row>
    <row r="47" spans="1:16" s="16" customFormat="1" ht="12">
      <c r="A47" s="57"/>
      <c r="B47" s="37"/>
      <c r="C47" s="49" t="s">
        <v>33</v>
      </c>
      <c r="D47" s="59" t="s">
        <v>22</v>
      </c>
      <c r="E47" s="37">
        <f>E43*1</f>
        <v>1</v>
      </c>
      <c r="F47" s="88"/>
      <c r="G47" s="88"/>
      <c r="H47" s="88"/>
      <c r="I47" s="88"/>
      <c r="J47" s="88"/>
      <c r="K47" s="89"/>
      <c r="L47" s="88"/>
      <c r="M47" s="88"/>
      <c r="N47" s="88"/>
      <c r="O47" s="88"/>
      <c r="P47" s="90"/>
    </row>
    <row r="48" spans="1:16" s="14" customFormat="1" ht="12.75">
      <c r="A48" s="57"/>
      <c r="B48" s="53"/>
      <c r="C48" s="54" t="s">
        <v>51</v>
      </c>
      <c r="D48" s="60"/>
      <c r="E48" s="46"/>
      <c r="F48" s="88"/>
      <c r="G48" s="88"/>
      <c r="H48" s="88"/>
      <c r="I48" s="88"/>
      <c r="J48" s="88"/>
      <c r="K48" s="89"/>
      <c r="L48" s="88"/>
      <c r="M48" s="88"/>
      <c r="N48" s="88"/>
      <c r="O48" s="88"/>
      <c r="P48" s="90"/>
    </row>
    <row r="49" spans="1:16" s="15" customFormat="1" ht="17.25" customHeight="1">
      <c r="A49" s="57">
        <v>17</v>
      </c>
      <c r="B49" s="46"/>
      <c r="C49" s="51" t="s">
        <v>52</v>
      </c>
      <c r="D49" s="59" t="s">
        <v>18</v>
      </c>
      <c r="E49" s="46">
        <f>3.54*2</f>
        <v>7.08</v>
      </c>
      <c r="F49" s="88"/>
      <c r="G49" s="88"/>
      <c r="H49" s="88"/>
      <c r="I49" s="88"/>
      <c r="J49" s="88"/>
      <c r="K49" s="89"/>
      <c r="L49" s="88"/>
      <c r="M49" s="88"/>
      <c r="N49" s="88"/>
      <c r="O49" s="88"/>
      <c r="P49" s="90"/>
    </row>
    <row r="50" spans="1:16" s="15" customFormat="1" ht="12">
      <c r="A50" s="57"/>
      <c r="B50" s="35"/>
      <c r="C50" s="52" t="s">
        <v>27</v>
      </c>
      <c r="D50" s="59" t="s">
        <v>32</v>
      </c>
      <c r="E50" s="46">
        <f>E49*0.3</f>
        <v>2.12</v>
      </c>
      <c r="F50" s="88"/>
      <c r="G50" s="88"/>
      <c r="H50" s="88"/>
      <c r="I50" s="88"/>
      <c r="J50" s="88"/>
      <c r="K50" s="89"/>
      <c r="L50" s="88"/>
      <c r="M50" s="88"/>
      <c r="N50" s="88"/>
      <c r="O50" s="88"/>
      <c r="P50" s="90"/>
    </row>
    <row r="51" spans="1:16" s="15" customFormat="1" ht="13.5">
      <c r="A51" s="57">
        <v>18</v>
      </c>
      <c r="B51" s="46"/>
      <c r="C51" s="51" t="s">
        <v>53</v>
      </c>
      <c r="D51" s="59" t="s">
        <v>18</v>
      </c>
      <c r="E51" s="46">
        <f>E49</f>
        <v>7.08</v>
      </c>
      <c r="F51" s="88"/>
      <c r="G51" s="88"/>
      <c r="H51" s="88"/>
      <c r="I51" s="88"/>
      <c r="J51" s="88"/>
      <c r="K51" s="89"/>
      <c r="L51" s="88"/>
      <c r="M51" s="88"/>
      <c r="N51" s="88"/>
      <c r="O51" s="88"/>
      <c r="P51" s="90"/>
    </row>
    <row r="52" spans="1:16" s="15" customFormat="1" ht="12">
      <c r="A52" s="57"/>
      <c r="B52" s="35"/>
      <c r="C52" s="52"/>
      <c r="D52" s="59" t="s">
        <v>32</v>
      </c>
      <c r="E52" s="46">
        <f>E51*0.4</f>
        <v>2.83</v>
      </c>
      <c r="F52" s="88"/>
      <c r="G52" s="88"/>
      <c r="H52" s="88"/>
      <c r="I52" s="88"/>
      <c r="J52" s="88"/>
      <c r="K52" s="89"/>
      <c r="L52" s="88"/>
      <c r="M52" s="88"/>
      <c r="N52" s="88"/>
      <c r="O52" s="88"/>
      <c r="P52" s="90"/>
    </row>
    <row r="53" spans="1:16" s="14" customFormat="1" ht="12.75">
      <c r="A53" s="57"/>
      <c r="B53" s="44"/>
      <c r="C53" s="45" t="s">
        <v>8</v>
      </c>
      <c r="D53" s="60"/>
      <c r="E53" s="46"/>
      <c r="F53" s="88"/>
      <c r="G53" s="88"/>
      <c r="H53" s="88"/>
      <c r="I53" s="88"/>
      <c r="J53" s="88"/>
      <c r="K53" s="89"/>
      <c r="L53" s="88"/>
      <c r="M53" s="88"/>
      <c r="N53" s="88"/>
      <c r="O53" s="88"/>
      <c r="P53" s="90"/>
    </row>
    <row r="54" spans="1:16" s="16" customFormat="1" ht="24">
      <c r="A54" s="103">
        <v>19</v>
      </c>
      <c r="B54" s="106"/>
      <c r="C54" s="107" t="s">
        <v>29</v>
      </c>
      <c r="D54" s="108" t="s">
        <v>18</v>
      </c>
      <c r="E54" s="37">
        <f>E16</f>
        <v>93</v>
      </c>
      <c r="F54" s="104"/>
      <c r="G54" s="104"/>
      <c r="H54" s="104"/>
      <c r="I54" s="36"/>
      <c r="J54" s="36"/>
      <c r="K54" s="104"/>
      <c r="L54" s="104"/>
      <c r="M54" s="104"/>
      <c r="N54" s="104"/>
      <c r="O54" s="104"/>
      <c r="P54" s="105"/>
    </row>
    <row r="55" spans="1:16" s="16" customFormat="1" ht="36">
      <c r="A55" s="103"/>
      <c r="B55" s="106"/>
      <c r="C55" s="109" t="s">
        <v>30</v>
      </c>
      <c r="D55" s="108" t="s">
        <v>5</v>
      </c>
      <c r="E55" s="37">
        <f>E54*3.5</f>
        <v>325.5</v>
      </c>
      <c r="F55" s="104"/>
      <c r="G55" s="104"/>
      <c r="H55" s="104"/>
      <c r="I55" s="36"/>
      <c r="J55" s="36"/>
      <c r="K55" s="104"/>
      <c r="L55" s="104"/>
      <c r="M55" s="104"/>
      <c r="N55" s="104"/>
      <c r="O55" s="104"/>
      <c r="P55" s="105"/>
    </row>
    <row r="56" spans="1:16" s="16" customFormat="1" ht="12">
      <c r="A56" s="103"/>
      <c r="B56" s="106"/>
      <c r="C56" s="109" t="s">
        <v>31</v>
      </c>
      <c r="D56" s="108" t="s">
        <v>32</v>
      </c>
      <c r="E56" s="37">
        <f>E54*0.2</f>
        <v>18.6</v>
      </c>
      <c r="F56" s="104"/>
      <c r="G56" s="104"/>
      <c r="H56" s="104"/>
      <c r="I56" s="36"/>
      <c r="J56" s="36"/>
      <c r="K56" s="104"/>
      <c r="L56" s="104"/>
      <c r="M56" s="104"/>
      <c r="N56" s="104"/>
      <c r="O56" s="104"/>
      <c r="P56" s="105"/>
    </row>
    <row r="57" spans="1:16" s="16" customFormat="1" ht="12">
      <c r="A57" s="103"/>
      <c r="B57" s="106"/>
      <c r="C57" s="109" t="s">
        <v>33</v>
      </c>
      <c r="D57" s="108" t="s">
        <v>22</v>
      </c>
      <c r="E57" s="37">
        <v>1</v>
      </c>
      <c r="F57" s="104"/>
      <c r="G57" s="104"/>
      <c r="H57" s="104"/>
      <c r="I57" s="36"/>
      <c r="J57" s="36"/>
      <c r="K57" s="104"/>
      <c r="L57" s="104"/>
      <c r="M57" s="104"/>
      <c r="N57" s="104"/>
      <c r="O57" s="104"/>
      <c r="P57" s="105"/>
    </row>
    <row r="58" spans="1:16" s="16" customFormat="1" ht="24">
      <c r="A58" s="103">
        <v>20</v>
      </c>
      <c r="B58" s="106"/>
      <c r="C58" s="107" t="s">
        <v>107</v>
      </c>
      <c r="D58" s="108" t="s">
        <v>34</v>
      </c>
      <c r="E58" s="37">
        <f>E54</f>
        <v>93</v>
      </c>
      <c r="F58" s="104"/>
      <c r="G58" s="104"/>
      <c r="H58" s="104"/>
      <c r="I58" s="36"/>
      <c r="J58" s="36"/>
      <c r="K58" s="104"/>
      <c r="L58" s="104"/>
      <c r="M58" s="104"/>
      <c r="N58" s="104"/>
      <c r="O58" s="104"/>
      <c r="P58" s="105"/>
    </row>
    <row r="59" spans="1:16" s="16" customFormat="1" ht="12">
      <c r="A59" s="103"/>
      <c r="B59" s="106"/>
      <c r="C59" s="109" t="s">
        <v>27</v>
      </c>
      <c r="D59" s="108" t="s">
        <v>32</v>
      </c>
      <c r="E59" s="37">
        <f>E58*0.2</f>
        <v>18.6</v>
      </c>
      <c r="F59" s="104"/>
      <c r="G59" s="104"/>
      <c r="H59" s="104"/>
      <c r="I59" s="36"/>
      <c r="J59" s="36"/>
      <c r="K59" s="104"/>
      <c r="L59" s="104"/>
      <c r="M59" s="104"/>
      <c r="N59" s="104"/>
      <c r="O59" s="104"/>
      <c r="P59" s="105"/>
    </row>
    <row r="60" spans="1:16" s="16" customFormat="1" ht="13.5">
      <c r="A60" s="103"/>
      <c r="B60" s="106"/>
      <c r="C60" s="109" t="s">
        <v>108</v>
      </c>
      <c r="D60" s="108" t="s">
        <v>34</v>
      </c>
      <c r="E60" s="37">
        <f>E58*1.05</f>
        <v>97.65</v>
      </c>
      <c r="F60" s="104"/>
      <c r="G60" s="104"/>
      <c r="H60" s="104"/>
      <c r="I60" s="36"/>
      <c r="J60" s="36"/>
      <c r="K60" s="104"/>
      <c r="L60" s="104"/>
      <c r="M60" s="104"/>
      <c r="N60" s="104"/>
      <c r="O60" s="104"/>
      <c r="P60" s="105"/>
    </row>
    <row r="61" spans="1:16" s="16" customFormat="1" ht="12">
      <c r="A61" s="103"/>
      <c r="B61" s="106"/>
      <c r="C61" s="109" t="s">
        <v>109</v>
      </c>
      <c r="D61" s="108" t="s">
        <v>5</v>
      </c>
      <c r="E61" s="37">
        <f>E60*4</f>
        <v>390.6</v>
      </c>
      <c r="F61" s="104"/>
      <c r="G61" s="104"/>
      <c r="H61" s="104"/>
      <c r="I61" s="36"/>
      <c r="J61" s="36"/>
      <c r="K61" s="104"/>
      <c r="L61" s="104"/>
      <c r="M61" s="104"/>
      <c r="N61" s="104"/>
      <c r="O61" s="104"/>
      <c r="P61" s="105"/>
    </row>
    <row r="62" spans="1:16" s="16" customFormat="1" ht="12">
      <c r="A62" s="103"/>
      <c r="B62" s="106"/>
      <c r="C62" s="109" t="s">
        <v>110</v>
      </c>
      <c r="D62" s="108" t="s">
        <v>5</v>
      </c>
      <c r="E62" s="37">
        <f>E61*0.5</f>
        <v>195.3</v>
      </c>
      <c r="F62" s="104"/>
      <c r="G62" s="104"/>
      <c r="H62" s="104"/>
      <c r="I62" s="36"/>
      <c r="J62" s="36"/>
      <c r="K62" s="104"/>
      <c r="L62" s="104"/>
      <c r="M62" s="104"/>
      <c r="N62" s="104"/>
      <c r="O62" s="104"/>
      <c r="P62" s="105"/>
    </row>
    <row r="63" spans="1:16" s="16" customFormat="1" ht="12">
      <c r="A63" s="103"/>
      <c r="B63" s="106"/>
      <c r="C63" s="109" t="s">
        <v>33</v>
      </c>
      <c r="D63" s="108" t="s">
        <v>22</v>
      </c>
      <c r="E63" s="37">
        <v>1</v>
      </c>
      <c r="F63" s="104"/>
      <c r="G63" s="104"/>
      <c r="H63" s="104"/>
      <c r="I63" s="36"/>
      <c r="J63" s="36"/>
      <c r="K63" s="104"/>
      <c r="L63" s="104"/>
      <c r="M63" s="104"/>
      <c r="N63" s="104"/>
      <c r="O63" s="104"/>
      <c r="P63" s="105"/>
    </row>
    <row r="64" spans="1:16" s="16" customFormat="1" ht="12">
      <c r="A64" s="57">
        <v>21</v>
      </c>
      <c r="B64" s="37"/>
      <c r="C64" s="36" t="s">
        <v>35</v>
      </c>
      <c r="D64" s="59" t="s">
        <v>3</v>
      </c>
      <c r="E64" s="37">
        <v>43</v>
      </c>
      <c r="F64" s="38"/>
      <c r="G64" s="39"/>
      <c r="H64" s="39"/>
      <c r="I64" s="39"/>
      <c r="J64" s="40"/>
      <c r="K64" s="40"/>
      <c r="L64" s="41"/>
      <c r="M64" s="40"/>
      <c r="N64" s="42"/>
      <c r="O64" s="42"/>
      <c r="P64" s="43"/>
    </row>
    <row r="65" spans="1:16" s="16" customFormat="1" ht="12">
      <c r="A65" s="57"/>
      <c r="B65" s="37"/>
      <c r="C65" s="49" t="s">
        <v>36</v>
      </c>
      <c r="D65" s="59" t="s">
        <v>3</v>
      </c>
      <c r="E65" s="37">
        <f>E64</f>
        <v>43</v>
      </c>
      <c r="F65" s="38"/>
      <c r="G65" s="39"/>
      <c r="H65" s="39"/>
      <c r="I65" s="47"/>
      <c r="J65" s="40"/>
      <c r="K65" s="40"/>
      <c r="L65" s="41"/>
      <c r="M65" s="40"/>
      <c r="N65" s="42"/>
      <c r="O65" s="42"/>
      <c r="P65" s="43"/>
    </row>
    <row r="66" spans="1:16" s="16" customFormat="1" ht="12">
      <c r="A66" s="57"/>
      <c r="B66" s="37"/>
      <c r="C66" s="49" t="s">
        <v>33</v>
      </c>
      <c r="D66" s="59" t="s">
        <v>22</v>
      </c>
      <c r="E66" s="37">
        <v>1</v>
      </c>
      <c r="F66" s="38"/>
      <c r="G66" s="39"/>
      <c r="H66" s="39"/>
      <c r="I66" s="47"/>
      <c r="J66" s="40"/>
      <c r="K66" s="40"/>
      <c r="L66" s="41"/>
      <c r="M66" s="40"/>
      <c r="N66" s="42"/>
      <c r="O66" s="42"/>
      <c r="P66" s="43"/>
    </row>
    <row r="67" spans="1:16" s="14" customFormat="1" ht="12.75">
      <c r="A67" s="62"/>
      <c r="B67" s="35"/>
      <c r="C67" s="85" t="s">
        <v>47</v>
      </c>
      <c r="D67" s="61"/>
      <c r="E67" s="46"/>
      <c r="F67" s="47"/>
      <c r="G67" s="47"/>
      <c r="H67" s="63"/>
      <c r="I67" s="47"/>
      <c r="J67" s="47"/>
      <c r="K67" s="64"/>
      <c r="L67" s="65"/>
      <c r="M67" s="64"/>
      <c r="N67" s="66"/>
      <c r="O67" s="66"/>
      <c r="P67" s="67"/>
    </row>
    <row r="68" spans="1:16" s="16" customFormat="1" ht="12">
      <c r="A68" s="62">
        <v>22</v>
      </c>
      <c r="B68" s="37"/>
      <c r="C68" s="36" t="s">
        <v>48</v>
      </c>
      <c r="D68" s="59" t="s">
        <v>3</v>
      </c>
      <c r="E68" s="37">
        <v>30</v>
      </c>
      <c r="F68" s="68"/>
      <c r="G68" s="63"/>
      <c r="H68" s="63"/>
      <c r="I68" s="63"/>
      <c r="J68" s="64"/>
      <c r="K68" s="64"/>
      <c r="L68" s="65"/>
      <c r="M68" s="64"/>
      <c r="N68" s="66"/>
      <c r="O68" s="66"/>
      <c r="P68" s="67"/>
    </row>
    <row r="69" spans="1:16" s="16" customFormat="1" ht="12">
      <c r="A69" s="62">
        <v>23</v>
      </c>
      <c r="B69" s="37"/>
      <c r="C69" s="36" t="s">
        <v>49</v>
      </c>
      <c r="D69" s="59" t="s">
        <v>3</v>
      </c>
      <c r="E69" s="37">
        <v>30</v>
      </c>
      <c r="F69" s="68"/>
      <c r="G69" s="63"/>
      <c r="H69" s="63"/>
      <c r="I69" s="63"/>
      <c r="J69" s="64"/>
      <c r="K69" s="64"/>
      <c r="L69" s="65"/>
      <c r="M69" s="64"/>
      <c r="N69" s="66"/>
      <c r="O69" s="66"/>
      <c r="P69" s="67"/>
    </row>
    <row r="70" spans="1:16" s="16" customFormat="1" ht="24">
      <c r="A70" s="62">
        <f>+A69+1</f>
        <v>24</v>
      </c>
      <c r="B70" s="37"/>
      <c r="C70" s="55" t="s">
        <v>50</v>
      </c>
      <c r="D70" s="59" t="s">
        <v>26</v>
      </c>
      <c r="E70" s="37">
        <v>12</v>
      </c>
      <c r="F70" s="68"/>
      <c r="G70" s="63"/>
      <c r="H70" s="63"/>
      <c r="I70" s="63"/>
      <c r="J70" s="64"/>
      <c r="K70" s="64"/>
      <c r="L70" s="65"/>
      <c r="M70" s="64"/>
      <c r="N70" s="66"/>
      <c r="O70" s="66"/>
      <c r="P70" s="67"/>
    </row>
    <row r="71" spans="1:16" s="16" customFormat="1" ht="60">
      <c r="A71" s="62"/>
      <c r="B71" s="37"/>
      <c r="C71" s="49" t="s">
        <v>111</v>
      </c>
      <c r="D71" s="59" t="s">
        <v>26</v>
      </c>
      <c r="E71" s="37">
        <v>12</v>
      </c>
      <c r="F71" s="68"/>
      <c r="G71" s="63"/>
      <c r="H71" s="63"/>
      <c r="I71" s="47"/>
      <c r="J71" s="64"/>
      <c r="K71" s="64"/>
      <c r="L71" s="65"/>
      <c r="M71" s="64"/>
      <c r="N71" s="66"/>
      <c r="O71" s="66"/>
      <c r="P71" s="67"/>
    </row>
    <row r="72" spans="1:16" s="16" customFormat="1" ht="72">
      <c r="A72" s="62">
        <v>25</v>
      </c>
      <c r="B72" s="37"/>
      <c r="C72" s="36" t="s">
        <v>54</v>
      </c>
      <c r="D72" s="59" t="s">
        <v>22</v>
      </c>
      <c r="E72" s="37">
        <v>1</v>
      </c>
      <c r="F72" s="68"/>
      <c r="G72" s="63"/>
      <c r="H72" s="63"/>
      <c r="I72" s="63"/>
      <c r="J72" s="64"/>
      <c r="K72" s="64"/>
      <c r="L72" s="65"/>
      <c r="M72" s="64"/>
      <c r="N72" s="66"/>
      <c r="O72" s="66"/>
      <c r="P72" s="67"/>
    </row>
    <row r="73" spans="1:16" s="16" customFormat="1" ht="24">
      <c r="A73" s="62"/>
      <c r="B73" s="37"/>
      <c r="C73" s="49" t="s">
        <v>55</v>
      </c>
      <c r="D73" s="59" t="s">
        <v>2</v>
      </c>
      <c r="E73" s="37">
        <v>30</v>
      </c>
      <c r="F73" s="68"/>
      <c r="G73" s="63"/>
      <c r="H73" s="63"/>
      <c r="I73" s="47"/>
      <c r="J73" s="64"/>
      <c r="K73" s="64"/>
      <c r="L73" s="65"/>
      <c r="M73" s="64"/>
      <c r="N73" s="66"/>
      <c r="O73" s="66"/>
      <c r="P73" s="67"/>
    </row>
    <row r="74" spans="1:16" s="16" customFormat="1" ht="24">
      <c r="A74" s="62"/>
      <c r="B74" s="37"/>
      <c r="C74" s="49" t="s">
        <v>56</v>
      </c>
      <c r="D74" s="59" t="s">
        <v>2</v>
      </c>
      <c r="E74" s="37">
        <v>100</v>
      </c>
      <c r="F74" s="68"/>
      <c r="G74" s="63"/>
      <c r="H74" s="63"/>
      <c r="I74" s="47"/>
      <c r="J74" s="64"/>
      <c r="K74" s="64"/>
      <c r="L74" s="65"/>
      <c r="M74" s="64"/>
      <c r="N74" s="66"/>
      <c r="O74" s="66"/>
      <c r="P74" s="67"/>
    </row>
    <row r="75" spans="1:16" s="16" customFormat="1" ht="24">
      <c r="A75" s="62"/>
      <c r="B75" s="37"/>
      <c r="C75" s="49" t="s">
        <v>57</v>
      </c>
      <c r="D75" s="59" t="s">
        <v>26</v>
      </c>
      <c r="E75" s="37">
        <v>2</v>
      </c>
      <c r="F75" s="68"/>
      <c r="G75" s="63"/>
      <c r="H75" s="63"/>
      <c r="I75" s="47"/>
      <c r="J75" s="64"/>
      <c r="K75" s="64"/>
      <c r="L75" s="65"/>
      <c r="M75" s="64"/>
      <c r="N75" s="66"/>
      <c r="O75" s="66"/>
      <c r="P75" s="67"/>
    </row>
    <row r="76" spans="1:16" s="16" customFormat="1" ht="12">
      <c r="A76" s="62"/>
      <c r="B76" s="37"/>
      <c r="C76" s="49" t="s">
        <v>58</v>
      </c>
      <c r="D76" s="59" t="s">
        <v>26</v>
      </c>
      <c r="E76" s="37">
        <v>1</v>
      </c>
      <c r="F76" s="68"/>
      <c r="G76" s="63"/>
      <c r="H76" s="63"/>
      <c r="I76" s="47"/>
      <c r="J76" s="64"/>
      <c r="K76" s="64"/>
      <c r="L76" s="65"/>
      <c r="M76" s="64"/>
      <c r="N76" s="66"/>
      <c r="O76" s="66"/>
      <c r="P76" s="67"/>
    </row>
    <row r="77" spans="1:16" s="16" customFormat="1" ht="24">
      <c r="A77" s="62">
        <v>26</v>
      </c>
      <c r="B77" s="37"/>
      <c r="C77" s="36" t="s">
        <v>59</v>
      </c>
      <c r="D77" s="59" t="s">
        <v>26</v>
      </c>
      <c r="E77" s="37">
        <v>2</v>
      </c>
      <c r="F77" s="68"/>
      <c r="G77" s="63"/>
      <c r="H77" s="63"/>
      <c r="I77" s="63"/>
      <c r="J77" s="64"/>
      <c r="K77" s="64"/>
      <c r="L77" s="65"/>
      <c r="M77" s="64"/>
      <c r="N77" s="66"/>
      <c r="O77" s="66"/>
      <c r="P77" s="67"/>
    </row>
    <row r="78" spans="1:16" s="16" customFormat="1" ht="24">
      <c r="A78" s="62"/>
      <c r="B78" s="37"/>
      <c r="C78" s="49" t="s">
        <v>60</v>
      </c>
      <c r="D78" s="59" t="s">
        <v>26</v>
      </c>
      <c r="E78" s="37">
        <v>2</v>
      </c>
      <c r="F78" s="68"/>
      <c r="G78" s="63"/>
      <c r="H78" s="63"/>
      <c r="I78" s="47"/>
      <c r="J78" s="64"/>
      <c r="K78" s="64"/>
      <c r="L78" s="65"/>
      <c r="M78" s="64"/>
      <c r="N78" s="66"/>
      <c r="O78" s="66"/>
      <c r="P78" s="67"/>
    </row>
    <row r="79" spans="1:16" s="16" customFormat="1" ht="24">
      <c r="A79" s="62">
        <v>27</v>
      </c>
      <c r="B79" s="37"/>
      <c r="C79" s="36" t="s">
        <v>61</v>
      </c>
      <c r="D79" s="59" t="s">
        <v>26</v>
      </c>
      <c r="E79" s="37">
        <v>3</v>
      </c>
      <c r="F79" s="68"/>
      <c r="G79" s="63"/>
      <c r="H79" s="63"/>
      <c r="I79" s="63"/>
      <c r="J79" s="64"/>
      <c r="K79" s="64"/>
      <c r="L79" s="65"/>
      <c r="M79" s="64"/>
      <c r="N79" s="66"/>
      <c r="O79" s="66"/>
      <c r="P79" s="67"/>
    </row>
    <row r="80" spans="1:16" s="16" customFormat="1" ht="24">
      <c r="A80" s="62"/>
      <c r="B80" s="37"/>
      <c r="C80" s="49" t="s">
        <v>62</v>
      </c>
      <c r="D80" s="59" t="s">
        <v>26</v>
      </c>
      <c r="E80" s="37">
        <f>E79</f>
        <v>3</v>
      </c>
      <c r="F80" s="68"/>
      <c r="G80" s="63"/>
      <c r="H80" s="63"/>
      <c r="I80" s="47"/>
      <c r="J80" s="64"/>
      <c r="K80" s="64"/>
      <c r="L80" s="65"/>
      <c r="M80" s="64"/>
      <c r="N80" s="66"/>
      <c r="O80" s="66"/>
      <c r="P80" s="67"/>
    </row>
    <row r="81" spans="1:16" s="16" customFormat="1" ht="12">
      <c r="A81" s="78"/>
      <c r="B81" s="79"/>
      <c r="C81" s="80"/>
      <c r="D81" s="79"/>
      <c r="E81" s="79"/>
      <c r="F81" s="81"/>
      <c r="G81" s="81"/>
      <c r="H81" s="81"/>
      <c r="I81" s="81"/>
      <c r="J81" s="81"/>
      <c r="K81" s="81" t="s">
        <v>100</v>
      </c>
      <c r="L81" s="77"/>
      <c r="M81" s="77"/>
      <c r="N81" s="77"/>
      <c r="O81" s="77"/>
      <c r="P81" s="77"/>
    </row>
    <row r="82" spans="1:16" s="17" customFormat="1" ht="12">
      <c r="A82" s="116" t="s">
        <v>76</v>
      </c>
      <c r="B82" s="116"/>
      <c r="C82" s="116"/>
      <c r="D82" s="116"/>
      <c r="E82" s="116"/>
      <c r="F82" s="116"/>
      <c r="G82" s="116"/>
      <c r="H82" s="116"/>
      <c r="I82" s="116"/>
      <c r="J82" s="116"/>
      <c r="K82" s="116"/>
      <c r="L82" s="56"/>
      <c r="M82" s="56"/>
      <c r="N82" s="82"/>
      <c r="O82" s="56"/>
      <c r="P82" s="83"/>
    </row>
    <row r="83" spans="1:16" s="7" customFormat="1" ht="12.75">
      <c r="A83" s="116" t="s">
        <v>37</v>
      </c>
      <c r="B83" s="116"/>
      <c r="C83" s="116"/>
      <c r="D83" s="116"/>
      <c r="E83" s="116"/>
      <c r="F83" s="116"/>
      <c r="G83" s="116"/>
      <c r="H83" s="116"/>
      <c r="I83" s="116"/>
      <c r="J83" s="116"/>
      <c r="K83" s="116"/>
      <c r="L83" s="18"/>
      <c r="M83" s="18"/>
      <c r="N83" s="18"/>
      <c r="O83" s="18"/>
      <c r="P83" s="84"/>
    </row>
    <row r="84" spans="1:23" s="7" customFormat="1" ht="12.75">
      <c r="A84" s="116" t="s">
        <v>77</v>
      </c>
      <c r="B84" s="116"/>
      <c r="C84" s="116"/>
      <c r="D84" s="116"/>
      <c r="E84" s="116"/>
      <c r="F84" s="116"/>
      <c r="G84" s="116"/>
      <c r="H84" s="116"/>
      <c r="I84" s="116"/>
      <c r="J84" s="116"/>
      <c r="K84" s="116"/>
      <c r="L84" s="116"/>
      <c r="M84" s="116"/>
      <c r="N84" s="116"/>
      <c r="O84" s="116"/>
      <c r="P84" s="84"/>
      <c r="Q84" s="19"/>
      <c r="R84" s="19"/>
      <c r="S84" s="19"/>
      <c r="T84" s="19"/>
      <c r="U84" s="19"/>
      <c r="V84" s="19"/>
      <c r="W84" s="19"/>
    </row>
    <row r="85" spans="1:23" s="7" customFormat="1" ht="12.75">
      <c r="A85" s="115" t="s">
        <v>38</v>
      </c>
      <c r="B85" s="115"/>
      <c r="C85" s="115"/>
      <c r="D85" s="115"/>
      <c r="E85" s="115"/>
      <c r="F85" s="115"/>
      <c r="G85" s="115"/>
      <c r="H85" s="115"/>
      <c r="I85" s="115"/>
      <c r="J85" s="115"/>
      <c r="K85" s="115"/>
      <c r="L85" s="115"/>
      <c r="M85" s="115"/>
      <c r="N85" s="115"/>
      <c r="O85" s="115"/>
      <c r="P85" s="76"/>
      <c r="Q85" s="19"/>
      <c r="R85" s="19"/>
      <c r="S85" s="19"/>
      <c r="T85" s="19"/>
      <c r="U85" s="19"/>
      <c r="V85" s="19"/>
      <c r="W85" s="19"/>
    </row>
    <row r="86" spans="1:23" s="7" customFormat="1" ht="12.75">
      <c r="A86" s="116" t="s">
        <v>78</v>
      </c>
      <c r="B86" s="116"/>
      <c r="C86" s="116"/>
      <c r="D86" s="116"/>
      <c r="E86" s="116"/>
      <c r="F86" s="116"/>
      <c r="G86" s="116"/>
      <c r="H86" s="116"/>
      <c r="I86" s="116"/>
      <c r="J86" s="116"/>
      <c r="K86" s="116"/>
      <c r="L86" s="116"/>
      <c r="M86" s="116"/>
      <c r="N86" s="116"/>
      <c r="O86" s="116"/>
      <c r="P86" s="84"/>
      <c r="Q86" s="19"/>
      <c r="R86" s="19"/>
      <c r="S86" s="19"/>
      <c r="T86" s="19"/>
      <c r="U86" s="19"/>
      <c r="V86" s="19"/>
      <c r="W86" s="19"/>
    </row>
    <row r="87" spans="1:23" s="7" customFormat="1" ht="12.75">
      <c r="A87" s="116" t="s">
        <v>72</v>
      </c>
      <c r="B87" s="116"/>
      <c r="C87" s="116"/>
      <c r="D87" s="116"/>
      <c r="E87" s="116"/>
      <c r="F87" s="116"/>
      <c r="G87" s="116"/>
      <c r="H87" s="116"/>
      <c r="I87" s="116"/>
      <c r="J87" s="116"/>
      <c r="K87" s="116"/>
      <c r="L87" s="116"/>
      <c r="M87" s="116"/>
      <c r="N87" s="116"/>
      <c r="O87" s="116"/>
      <c r="P87" s="84"/>
      <c r="Q87" s="19"/>
      <c r="R87" s="19"/>
      <c r="S87" s="19"/>
      <c r="T87" s="19"/>
      <c r="U87" s="19"/>
      <c r="V87" s="19"/>
      <c r="W87" s="19"/>
    </row>
    <row r="88" spans="1:23" s="7" customFormat="1" ht="12.75">
      <c r="A88" s="116" t="s">
        <v>9</v>
      </c>
      <c r="B88" s="116"/>
      <c r="C88" s="116"/>
      <c r="D88" s="116"/>
      <c r="E88" s="116"/>
      <c r="F88" s="116"/>
      <c r="G88" s="116"/>
      <c r="H88" s="116"/>
      <c r="I88" s="116"/>
      <c r="J88" s="116"/>
      <c r="K88" s="116"/>
      <c r="L88" s="116"/>
      <c r="M88" s="116"/>
      <c r="N88" s="116"/>
      <c r="O88" s="116"/>
      <c r="P88" s="18"/>
      <c r="Q88" s="19"/>
      <c r="R88" s="19"/>
      <c r="S88" s="19"/>
      <c r="T88" s="19"/>
      <c r="U88" s="19"/>
      <c r="V88" s="19"/>
      <c r="W88" s="19"/>
    </row>
    <row r="89" spans="1:23" s="7" customFormat="1" ht="12.75">
      <c r="A89" s="116" t="s">
        <v>40</v>
      </c>
      <c r="B89" s="116"/>
      <c r="C89" s="116"/>
      <c r="D89" s="116"/>
      <c r="E89" s="116"/>
      <c r="F89" s="116"/>
      <c r="G89" s="116"/>
      <c r="H89" s="116"/>
      <c r="I89" s="116"/>
      <c r="J89" s="116"/>
      <c r="K89" s="116"/>
      <c r="L89" s="116"/>
      <c r="M89" s="116"/>
      <c r="N89" s="116"/>
      <c r="O89" s="116"/>
      <c r="P89" s="84"/>
      <c r="Q89" s="19"/>
      <c r="R89" s="19"/>
      <c r="S89" s="19"/>
      <c r="T89" s="19"/>
      <c r="U89" s="19"/>
      <c r="V89" s="19"/>
      <c r="W89" s="19"/>
    </row>
    <row r="90" spans="1:23" s="7" customFormat="1" ht="12.75">
      <c r="A90" s="116" t="s">
        <v>41</v>
      </c>
      <c r="B90" s="116"/>
      <c r="C90" s="116"/>
      <c r="D90" s="116"/>
      <c r="E90" s="116"/>
      <c r="F90" s="116"/>
      <c r="G90" s="116"/>
      <c r="H90" s="116"/>
      <c r="I90" s="116"/>
      <c r="J90" s="116"/>
      <c r="K90" s="116"/>
      <c r="L90" s="116"/>
      <c r="M90" s="116"/>
      <c r="N90" s="116"/>
      <c r="O90" s="116"/>
      <c r="P90" s="18"/>
      <c r="Q90" s="19"/>
      <c r="R90" s="19"/>
      <c r="S90" s="19"/>
      <c r="T90" s="19"/>
      <c r="U90" s="19"/>
      <c r="V90" s="19"/>
      <c r="W90" s="19"/>
    </row>
    <row r="91" spans="1:13" s="7" customFormat="1" ht="12.75">
      <c r="A91" s="20"/>
      <c r="B91" s="20"/>
      <c r="C91" s="20"/>
      <c r="D91" s="20"/>
      <c r="E91" s="20"/>
      <c r="F91" s="20"/>
      <c r="G91" s="20"/>
      <c r="H91" s="20"/>
      <c r="I91" s="20"/>
      <c r="J91" s="21"/>
      <c r="K91" s="21"/>
      <c r="L91" s="21"/>
      <c r="M91" s="21"/>
    </row>
    <row r="92" spans="1:16" s="2" customFormat="1" ht="15" customHeight="1">
      <c r="A92" s="110"/>
      <c r="B92" s="110"/>
      <c r="C92" s="110"/>
      <c r="D92" s="110"/>
      <c r="E92" s="110"/>
      <c r="F92" s="110"/>
      <c r="G92" s="110"/>
      <c r="H92" s="110"/>
      <c r="I92" s="110"/>
      <c r="J92" s="110"/>
      <c r="K92" s="110"/>
      <c r="L92" s="110"/>
      <c r="M92" s="110"/>
      <c r="N92" s="110"/>
      <c r="O92" s="110"/>
      <c r="P92" s="110"/>
    </row>
    <row r="93" spans="1:16" s="2" customFormat="1" ht="30" customHeight="1">
      <c r="A93" s="110" t="s">
        <v>89</v>
      </c>
      <c r="B93" s="110"/>
      <c r="C93" s="110"/>
      <c r="D93" s="110"/>
      <c r="E93" s="110"/>
      <c r="F93" s="110"/>
      <c r="G93" s="110"/>
      <c r="H93" s="110"/>
      <c r="I93" s="110"/>
      <c r="J93" s="110"/>
      <c r="K93" s="110"/>
      <c r="L93" s="110"/>
      <c r="M93" s="110"/>
      <c r="N93" s="110"/>
      <c r="O93" s="110"/>
      <c r="P93" s="110"/>
    </row>
    <row r="94" spans="1:16" s="94" customFormat="1" ht="15" customHeight="1">
      <c r="A94" s="112" t="s">
        <v>90</v>
      </c>
      <c r="B94" s="112"/>
      <c r="C94" s="112"/>
      <c r="D94" s="112"/>
      <c r="E94" s="112"/>
      <c r="F94" s="112"/>
      <c r="G94" s="112"/>
      <c r="H94" s="112"/>
      <c r="I94" s="112"/>
      <c r="J94" s="112"/>
      <c r="K94" s="112"/>
      <c r="L94" s="112"/>
      <c r="M94" s="112"/>
      <c r="N94" s="112"/>
      <c r="O94" s="112"/>
      <c r="P94" s="112"/>
    </row>
    <row r="95" spans="1:16" s="2" customFormat="1" ht="15" customHeight="1">
      <c r="A95" s="110" t="s">
        <v>91</v>
      </c>
      <c r="B95" s="110"/>
      <c r="C95" s="110"/>
      <c r="D95" s="110"/>
      <c r="E95" s="110"/>
      <c r="F95" s="110"/>
      <c r="G95" s="110"/>
      <c r="H95" s="110"/>
      <c r="I95" s="110"/>
      <c r="J95" s="110"/>
      <c r="K95" s="110"/>
      <c r="L95" s="110"/>
      <c r="M95" s="110"/>
      <c r="N95" s="110"/>
      <c r="O95" s="110"/>
      <c r="P95" s="110"/>
    </row>
    <row r="96" spans="1:16" s="2" customFormat="1" ht="15" customHeight="1">
      <c r="A96" s="110" t="s">
        <v>92</v>
      </c>
      <c r="B96" s="110"/>
      <c r="C96" s="110"/>
      <c r="D96" s="110"/>
      <c r="E96" s="110"/>
      <c r="F96" s="110"/>
      <c r="G96" s="110"/>
      <c r="H96" s="110"/>
      <c r="I96" s="110"/>
      <c r="J96" s="110"/>
      <c r="K96" s="110"/>
      <c r="L96" s="110"/>
      <c r="M96" s="110"/>
      <c r="N96" s="110"/>
      <c r="O96" s="110"/>
      <c r="P96" s="110"/>
    </row>
    <row r="97" spans="1:16" s="94" customFormat="1" ht="15" customHeight="1">
      <c r="A97" s="111" t="s">
        <v>93</v>
      </c>
      <c r="B97" s="111"/>
      <c r="C97" s="111"/>
      <c r="D97" s="111"/>
      <c r="E97" s="111"/>
      <c r="F97" s="111"/>
      <c r="G97" s="111"/>
      <c r="H97" s="111"/>
      <c r="I97" s="111"/>
      <c r="J97" s="111"/>
      <c r="K97" s="111"/>
      <c r="L97" s="111"/>
      <c r="M97" s="111"/>
      <c r="N97" s="111"/>
      <c r="O97" s="111"/>
      <c r="P97" s="111"/>
    </row>
    <row r="98" spans="1:16" s="94" customFormat="1" ht="15" customHeight="1">
      <c r="A98" s="112" t="s">
        <v>94</v>
      </c>
      <c r="B98" s="112"/>
      <c r="C98" s="112"/>
      <c r="D98" s="112"/>
      <c r="E98" s="112"/>
      <c r="F98" s="112"/>
      <c r="G98" s="112"/>
      <c r="H98" s="112"/>
      <c r="I98" s="112"/>
      <c r="J98" s="112"/>
      <c r="K98" s="112"/>
      <c r="L98" s="112"/>
      <c r="M98" s="112"/>
      <c r="N98" s="112"/>
      <c r="O98" s="112"/>
      <c r="P98" s="112"/>
    </row>
    <row r="99" spans="11:16" s="94" customFormat="1" ht="12.75">
      <c r="K99" s="95"/>
      <c r="L99" s="95"/>
      <c r="M99" s="95"/>
      <c r="N99" s="95"/>
      <c r="O99" s="95"/>
      <c r="P99" s="95"/>
    </row>
    <row r="100" spans="1:13" s="98" customFormat="1" ht="12.75">
      <c r="A100" s="96"/>
      <c r="B100" s="96"/>
      <c r="C100" s="96"/>
      <c r="D100" s="96"/>
      <c r="E100" s="96"/>
      <c r="F100" s="96"/>
      <c r="G100" s="96"/>
      <c r="H100" s="96"/>
      <c r="I100" s="96"/>
      <c r="J100" s="97"/>
      <c r="K100" s="97"/>
      <c r="L100" s="97"/>
      <c r="M100" s="97"/>
    </row>
    <row r="101" spans="1:16" s="2" customFormat="1" ht="12.75">
      <c r="A101" s="2" t="s">
        <v>39</v>
      </c>
      <c r="B101" s="3"/>
      <c r="C101" s="4"/>
      <c r="D101" s="113"/>
      <c r="E101" s="113"/>
      <c r="F101" s="113"/>
      <c r="H101" s="2" t="s">
        <v>95</v>
      </c>
      <c r="J101" s="3"/>
      <c r="K101" s="4"/>
      <c r="N101" s="113"/>
      <c r="O101" s="113"/>
      <c r="P101" s="113"/>
    </row>
    <row r="102" spans="1:15" s="2" customFormat="1" ht="14.25" customHeight="1">
      <c r="A102" s="5" t="s">
        <v>96</v>
      </c>
      <c r="B102" s="3"/>
      <c r="C102" s="4"/>
      <c r="D102" s="5" t="s">
        <v>97</v>
      </c>
      <c r="E102" s="6"/>
      <c r="F102" s="6"/>
      <c r="G102" s="6"/>
      <c r="H102" s="6"/>
      <c r="I102" s="5" t="s">
        <v>98</v>
      </c>
      <c r="J102" s="3"/>
      <c r="K102" s="4"/>
      <c r="L102" s="5" t="s">
        <v>99</v>
      </c>
      <c r="M102" s="6"/>
      <c r="N102" s="6"/>
      <c r="O102" s="6"/>
    </row>
  </sheetData>
  <sheetProtection/>
  <mergeCells count="42">
    <mergeCell ref="A2:P2"/>
    <mergeCell ref="A3:P3"/>
    <mergeCell ref="A4:P4"/>
    <mergeCell ref="A5:P5"/>
    <mergeCell ref="A6:H6"/>
    <mergeCell ref="A7:A10"/>
    <mergeCell ref="B7:B10"/>
    <mergeCell ref="C7:C10"/>
    <mergeCell ref="D7:D10"/>
    <mergeCell ref="E7:E10"/>
    <mergeCell ref="F7:K7"/>
    <mergeCell ref="L7:P7"/>
    <mergeCell ref="F8:F10"/>
    <mergeCell ref="G8:G10"/>
    <mergeCell ref="H8:H10"/>
    <mergeCell ref="I8:I10"/>
    <mergeCell ref="J8:J10"/>
    <mergeCell ref="K8:K10"/>
    <mergeCell ref="L8:L10"/>
    <mergeCell ref="M8:M10"/>
    <mergeCell ref="N8:N10"/>
    <mergeCell ref="O8:O10"/>
    <mergeCell ref="P8:P10"/>
    <mergeCell ref="A82:K82"/>
    <mergeCell ref="A83:K83"/>
    <mergeCell ref="A84:O84"/>
    <mergeCell ref="A1:P1"/>
    <mergeCell ref="A92:P92"/>
    <mergeCell ref="A93:P93"/>
    <mergeCell ref="A94:P94"/>
    <mergeCell ref="A85:O85"/>
    <mergeCell ref="A86:O86"/>
    <mergeCell ref="A87:O87"/>
    <mergeCell ref="A88:O88"/>
    <mergeCell ref="A89:O89"/>
    <mergeCell ref="A90:O90"/>
    <mergeCell ref="A95:P95"/>
    <mergeCell ref="A96:P96"/>
    <mergeCell ref="A97:P97"/>
    <mergeCell ref="A98:P98"/>
    <mergeCell ref="D101:F101"/>
    <mergeCell ref="N101:P10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Ainārs Skromāns</dc:creator>
  <cp:keywords/>
  <dc:description/>
  <cp:lastModifiedBy>Ainārs Skromāns</cp:lastModifiedBy>
  <cp:lastPrinted>2014-07-29T12:44:28Z</cp:lastPrinted>
  <dcterms:created xsi:type="dcterms:W3CDTF">2008-02-13T13:47:03Z</dcterms:created>
  <dcterms:modified xsi:type="dcterms:W3CDTF">2015-06-27T12:39:18Z</dcterms:modified>
  <cp:category/>
  <cp:version/>
  <cp:contentType/>
  <cp:contentStatus/>
</cp:coreProperties>
</file>