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2405" activeTab="0"/>
  </bookViews>
  <sheets>
    <sheet name="Visp.c.d." sheetId="1" r:id="rId1"/>
    <sheet name="iekartu specifikacija" sheetId="2" r:id="rId2"/>
  </sheets>
  <definedNames>
    <definedName name="_xlnm.Print_Area" localSheetId="1">'iekartu specifikacija'!#REF!</definedName>
    <definedName name="_xlnm.Print_Area" localSheetId="0">'Visp.c.d.'!$A$1:$P$133</definedName>
  </definedNames>
  <calcPr fullCalcOnLoad="1" fullPrecision="0"/>
</workbook>
</file>

<file path=xl/sharedStrings.xml><?xml version="1.0" encoding="utf-8"?>
<sst xmlns="http://schemas.openxmlformats.org/spreadsheetml/2006/main" count="341" uniqueCount="235">
  <si>
    <t>t.m.</t>
  </si>
  <si>
    <t>kg</t>
  </si>
  <si>
    <t>Pavisam kopā</t>
  </si>
  <si>
    <t xml:space="preserve">Tāme Nr. </t>
  </si>
  <si>
    <t>(darba veids vai konstruktīvā elementa nosaukums)</t>
  </si>
  <si>
    <t>Nr. p.k.</t>
  </si>
  <si>
    <t>Kods</t>
  </si>
  <si>
    <t>Darba un materiālu nosaukums</t>
  </si>
  <si>
    <t>Mēravienība</t>
  </si>
  <si>
    <t>Daudzums</t>
  </si>
  <si>
    <t>Vienības izmaksas</t>
  </si>
  <si>
    <t>Kopējās izmaksas</t>
  </si>
  <si>
    <r>
      <t>m</t>
    </r>
    <r>
      <rPr>
        <vertAlign val="superscript"/>
        <sz val="9"/>
        <rFont val="Arial"/>
        <family val="2"/>
      </rPr>
      <t>2</t>
    </r>
  </si>
  <si>
    <t>gab</t>
  </si>
  <si>
    <t>grunts</t>
  </si>
  <si>
    <t>l</t>
  </si>
  <si>
    <t>Materiālu un būvgružu transporta izdevumi</t>
  </si>
  <si>
    <t>Tiešās izmaksas kopā</t>
  </si>
  <si>
    <t>t.sk. darba aizsardzība</t>
  </si>
  <si>
    <t xml:space="preserve">   Sastādija:  ___________________________</t>
  </si>
  <si>
    <t xml:space="preserve">   Pārbaudija: __________________________</t>
  </si>
  <si>
    <t xml:space="preserve">                                                                     (paraksts)</t>
  </si>
  <si>
    <t xml:space="preserve">                             (atšifrējums)</t>
  </si>
  <si>
    <t xml:space="preserve">                                      (paraksts)</t>
  </si>
  <si>
    <t xml:space="preserve">                                                                                             (atšifrējums)</t>
  </si>
  <si>
    <t>PVN ( 21% )</t>
  </si>
  <si>
    <t>Pavisam kopā ar PVN ( 21% )</t>
  </si>
  <si>
    <t>Pirms piedāvājuma iesniegšanas pretendentam, obligāti, jāiepazīstas ar objektu un jāveic apkārtnes apskate. Bez objekta apsekošanas iesniegtais piedāvājums netiek izskatīts.</t>
  </si>
  <si>
    <t xml:space="preserve">Vienības cenā ir jāņem vērā jebkādi citi darbi, ietverot visus darbus, kuri nav ietverti aprakstos un/vai ir nepieciešami darbu nodrošināšanai. Ja arī kāds darbs nav īpaši uzsvērts, tad Pretendentam, ņemot vērā tā profesionālo pieredzi, ir jāievērtē visi darbi, kas vajadzīgi būvobjekta funkcionēšanai, būvniecībai un pilnīgai nodošanai ekspluatācijā. Nekāda papildus maksa par neuzskaitītiem darbiem netiek atzīta. </t>
  </si>
  <si>
    <t xml:space="preserve">Būvdarbi jāorganizē tā, lai tie pēc iespējas mazāk traucētu objektā strādājošo personāla darbu. </t>
  </si>
  <si>
    <r>
      <t xml:space="preserve">Visi darbi, kas nepieciešami, lai kvalitatīvi nobeigtu kādu pozīciju, jāievērtē vienības cenā, ja arī tas nav īpaši izdalīts. </t>
    </r>
    <r>
      <rPr>
        <b/>
        <i/>
        <u val="single"/>
        <sz val="10"/>
        <rFont val="Times New Roman"/>
        <family val="1"/>
      </rPr>
      <t>Papildus izmaksas netiek atzītas.</t>
    </r>
  </si>
  <si>
    <t>Ja rodas nepieciešamība veikt papildus darbus, kas iepriekš nebija paredzēti, nepieciešams saskaņot ar pasūtītāju, to izcenojumi un pabeigšanas termiņi tiek noteikti un saskaņoti atsevišķi.</t>
  </si>
  <si>
    <t>Pēc darbu nobeigšanas atjaunojami iespējamie bojājumi, kas radušies darbu veikšanas gaitā.</t>
  </si>
  <si>
    <t>Darbi jāizpilda atbilstoši tehnoloģijas prasībām, darbu kvalitāte ir atkarīga no darbu tehnoloģijas precizitātes.</t>
  </si>
  <si>
    <t>krāsa</t>
  </si>
  <si>
    <t>Kopa (Euro)</t>
  </si>
  <si>
    <t>Darba alga (Euro)</t>
  </si>
  <si>
    <t>Materiāli (Euro)</t>
  </si>
  <si>
    <t>Mehānismi (Euro)</t>
  </si>
  <si>
    <t>Summa (Euro)</t>
  </si>
  <si>
    <t>Laika norma (c/h)</t>
  </si>
  <si>
    <t>Darba samaksas likme(Euro/h)</t>
  </si>
  <si>
    <t>Darbietilpība (c/h)</t>
  </si>
  <si>
    <t>Darba devēja sociālais nodoklis ( 23,59 % )</t>
  </si>
  <si>
    <t xml:space="preserve">Tāmes izmaksas </t>
  </si>
  <si>
    <t>Euro</t>
  </si>
  <si>
    <t>Tāme sastādīta _____.gada _____._______________</t>
  </si>
  <si>
    <t>Līvānu 2 vidusskolas remontdarbi</t>
  </si>
  <si>
    <t>Objekta adrese: Rīgas iela 113/117, Līvāni, Līvānu novads</t>
  </si>
  <si>
    <t>Demontāžas darbi</t>
  </si>
  <si>
    <t>Grīdas pamatnes sagatavošnas, t.sk. grīdas apdares demontāža</t>
  </si>
  <si>
    <r>
      <t>m</t>
    </r>
    <r>
      <rPr>
        <vertAlign val="superscript"/>
        <sz val="9"/>
        <rFont val="Tahoma"/>
        <family val="2"/>
      </rPr>
      <t>2</t>
    </r>
  </si>
  <si>
    <t>Sienu pamatnes sagatavošnas, t.sk. sienu apdares demontāža, esoša apmetuma nokalšana no sienām</t>
  </si>
  <si>
    <t>Griestu pamatnes sagatavošnas, t.sk. vecās apdares demontāža</t>
  </si>
  <si>
    <t>Aprīkojuma demontāža</t>
  </si>
  <si>
    <t>kpl</t>
  </si>
  <si>
    <t>Iznest būvgružus un iekraut būvgružu konteinerā</t>
  </si>
  <si>
    <r>
      <t>m</t>
    </r>
    <r>
      <rPr>
        <vertAlign val="superscript"/>
        <sz val="9"/>
        <rFont val="Tahoma"/>
        <family val="2"/>
      </rPr>
      <t>3</t>
    </r>
  </si>
  <si>
    <t>Griesti</t>
  </si>
  <si>
    <t>palīgmateriāli</t>
  </si>
  <si>
    <t>Sienas</t>
  </si>
  <si>
    <t>Sienu līdzināšana un pārrīvēšana, plaisu aizdare</t>
  </si>
  <si>
    <t>java</t>
  </si>
  <si>
    <t>Sienu augstvērtīga krāsošana ar ūdens emulsijas krāsu</t>
  </si>
  <si>
    <t>špaktele</t>
  </si>
  <si>
    <t>smilšpapīrs</t>
  </si>
  <si>
    <t>m</t>
  </si>
  <si>
    <t>ūdens emulsijas krāsa/tonēta/</t>
  </si>
  <si>
    <t>Durvis</t>
  </si>
  <si>
    <t>Durvju uzstādīšana</t>
  </si>
  <si>
    <t>celtniecības putas</t>
  </si>
  <si>
    <t>gb</t>
  </si>
  <si>
    <t xml:space="preserve">aplodas </t>
  </si>
  <si>
    <t>stiprinājumi</t>
  </si>
  <si>
    <t>Grīdas</t>
  </si>
  <si>
    <t>Grīdas līdzināšana ar pašizlīdzinošo masu līdz 5 mm</t>
  </si>
  <si>
    <t>pašizlīdzinošais maisijums grīdām, minimālais kārtas biezums ir 0,3 cm līdz 0,8 cm</t>
  </si>
  <si>
    <t>grunts grīdām</t>
  </si>
  <si>
    <t>Grīdas flīzēšana ar akmens masas flīzēm</t>
  </si>
  <si>
    <r>
      <t>m</t>
    </r>
    <r>
      <rPr>
        <vertAlign val="superscript"/>
        <sz val="9"/>
        <rFont val="Tahoma"/>
        <family val="2"/>
      </rPr>
      <t>2</t>
    </r>
  </si>
  <si>
    <t>akmens masa flīzes</t>
  </si>
  <si>
    <t>flīžu līme</t>
  </si>
  <si>
    <t>šuvju aizpildītājs</t>
  </si>
  <si>
    <t>Logi</t>
  </si>
  <si>
    <t>Logu aiļu gruntēšana pirms krāsšanas</t>
  </si>
  <si>
    <t xml:space="preserve">Logu aiļu krāsošana </t>
  </si>
  <si>
    <t xml:space="preserve"> MDF durvis ar furnitūru (durvju izmērus precizēt būvdarbu laikā)</t>
  </si>
  <si>
    <t>Elektroapgāde</t>
  </si>
  <si>
    <t>Kabeļu rievu kalšana</t>
  </si>
  <si>
    <t>Kabeļu rievu aizdare</t>
  </si>
  <si>
    <t>Izbūvēt jaunu iekštelpu zemapmetuma elektroinstalācijas sistēmu, piemontēt jaunus telpu vienpolīgos z/a slēdžus,dubultos un četrvietīgus sienas kontaktus,griestu dienasgaismu pārlikšana</t>
  </si>
  <si>
    <r>
      <t>kabelis ar vara dzīslām šķ.-gr. MMJ 3x2,5 mm</t>
    </r>
    <r>
      <rPr>
        <vertAlign val="superscript"/>
        <sz val="9"/>
        <rFont val="Arial"/>
        <family val="2"/>
      </rPr>
      <t>2</t>
    </r>
  </si>
  <si>
    <r>
      <t>kabelis ar vara dzīslām šķ.-gr. MMJ 3x1,5 mm</t>
    </r>
    <r>
      <rPr>
        <vertAlign val="superscript"/>
        <sz val="9"/>
        <rFont val="Arial"/>
        <family val="2"/>
      </rPr>
      <t>2</t>
    </r>
  </si>
  <si>
    <t>vienpolu zemapmetuma slēdzis 220V; 16A</t>
  </si>
  <si>
    <t>divpolu zemapmetuma slēdzis 220V; 16A</t>
  </si>
  <si>
    <t>kārba zemapmetuma montāžai</t>
  </si>
  <si>
    <t>Sienas kontakts montējams atbilstoši vienvietīgu kārbu z/a tipa</t>
  </si>
  <si>
    <t>sienas kontakts zemapmetuma montāžai vienvietīga kārba 250V 16A</t>
  </si>
  <si>
    <t>Sienas kontakts montējams atbilstoši divvietīgu kārbu z/a tipa</t>
  </si>
  <si>
    <t>sienas kontakts zemapmetuma montāžai divvietīga kārba 250V 16A</t>
  </si>
  <si>
    <t>Apgaismojuma ķermeņu demontāža un uzstādīšana</t>
  </si>
  <si>
    <t>Vecā sadales skapja demontāža, pilna komplekta jauna sadales skapja uzstādīšana ar drošinātājiem utt.</t>
  </si>
  <si>
    <t>Objekta nosaukums: Līvānu 2. vidusskolas ēdnīcas remontdarbi</t>
  </si>
  <si>
    <t>Tāme sastādīta 201. gadā tirgus cenās, pamatojoties uz apsekošanu un darba apjomiem.</t>
  </si>
  <si>
    <t>Telpa Nr.1</t>
  </si>
  <si>
    <t>Griestu līdzināšana un pārrīvēšana, plaisu aizdare</t>
  </si>
  <si>
    <t>Griestu augstvērtīga krāsošana ar krāsu</t>
  </si>
  <si>
    <t>Sienu flīzēšana (flīzes sakaņot ar Pasūtītāju)</t>
  </si>
  <si>
    <t xml:space="preserve"> flīzes</t>
  </si>
  <si>
    <t>Iekārtas</t>
  </si>
  <si>
    <t>Trapa izveide grīdā</t>
  </si>
  <si>
    <t>Nosaukums</t>
  </si>
  <si>
    <t>Daudz.</t>
  </si>
  <si>
    <t xml:space="preserve">Elektriskā plīts ar 6 sildvirsmām un cepekrāsni.  </t>
  </si>
  <si>
    <t xml:space="preserve">Nerūsējošā tērauda korpuss ar 6 čuguna taisnstūrām sildvirsmām 418*295 mm (vienā līmenī). Sildvirsmas un 2 nerūsējošā tērauda sānu virsmas veido gludu darba virsmu vieglo virtuves trauku pārvietošanai. Max sildvirsmas darba temperatūra: +480ºС, (3-pakāpeniskā sildelementu regulēšana). Plīts ir viegli kopjama. Sildvirsmas ir iespējams pacelt tīrīšanai. Zem sildvirsmām ir izņemamā netīrumu paplāte. Cepeškrāsns no nerūsējošā tērauda priekš "GN2/1"cepšanas pannām (650*530 mm). Cepeškrāsnī ir sadalīta sildelementu regulēšana. Darba temperatūra cepeškrāsnī: no +50ºС līdz +270ºС. (max. uzsildīšanas laiks 30 min). Augstumā regulējamas kājas no nerūsējošā tērauda. </t>
  </si>
  <si>
    <t>izmēri: 1475*890*860h mm</t>
  </si>
  <si>
    <t>jauda: 24 kW /380V /3f</t>
  </si>
  <si>
    <t xml:space="preserve">Elektriskais vārkatls, (100 litri ) </t>
  </si>
  <si>
    <t>Nerūsējošā tērauda еlektriskais vārkatls. Paceļamais vāks ar fiksāciju. Noliešanas krāns. Katlam ir 3 termperatūras režīmi (max. uzsildīšanas laiks līdz +95°C = 55 min.). Drošības vārsts, spiedienu paškontrole, drošības termostāts. Tilpne ( Ø650 mm) ar dubultu sienu. Pateicoties "tvaika apvalkam" zupas, mērces un citi ēdieni tiks ātri un vienmērīgi pagatavoti visā katlā. Siltums izplatās pa visu katlu, kas samazina enerģijas patēriņa zudumus. Katla tīrīšana ir viegla. Augstumā regulējamas kājas.</t>
  </si>
  <si>
    <t>izmēri: 840*900*860h mm</t>
  </si>
  <si>
    <t>jauda: 18,1 kW /380V /3f</t>
  </si>
  <si>
    <t>Elektriskā sautēšanas panna, (apgāžamā)</t>
  </si>
  <si>
    <t xml:space="preserve">Nerūsējošā tērauda korpuss. Panna mehāniski apgāžamā. Tilpums 70 litri (izmēri: 754*622*197 mm un biezums 10 mm apakšā). Darba temperatūra no 20°C līdz 275°C. Paceļamais vāks ar fiksāciju. Augstumā regulējamas kājas. </t>
  </si>
  <si>
    <t>izmēri: 840*905*925h mm</t>
  </si>
  <si>
    <t>jauda: 12 kW /380V /3f</t>
  </si>
  <si>
    <t>Nerūsējošā tērauda konstrukcija AISI 304. Darba virsmas nolocījums 40 mm. Noapaļots radiuss. Apakšējā daļā ar plauktu 200 mm no grīdas. Maksimālais svars uz apakšējo plauktu 120 kg. Galda kāju griezums 40x40 mm. Augstumā regulējamas kājas (amplitūda 65 mm).</t>
  </si>
  <si>
    <t>izmēri: 1100*900*900h mm</t>
  </si>
  <si>
    <t xml:space="preserve">Galds ar izlietni, bez plaukta. Nerūsējošā tērauda konstrukcija AISI 304. Iepresēta izlietne 500*500*300mm, ar pilnībā noapaļotiem stūriem un trokšņu izolāciju. Caurums jaucējkrānam. Apmales augstums 50mm. Galda kāju griezums 40x40mm. Augstumā regulējamas kājas (amplitūda 65 mm). </t>
  </si>
  <si>
    <t>izmēri: 700*900*900h mm</t>
  </si>
  <si>
    <t>Trauku mazgājamā mašīna ( ar 2 programmām)</t>
  </si>
  <si>
    <t>Nerūsējošā tērauda trauku mazgājamā mašīna ( ar 2 programmām: 2 un 3 min.). Komplektā ietilpst: 2 trauku grozi (500*500 mm), un 1 galda piederumu grozs. Maksimālais šķīvju diametrs 345 mm, un glāzes augstums 320 mm. Termoizolētās durvis. Mazgāšana sākas automātiski pēc durvju aizvēršanas. Skalošanas sākas tikai tad, kad ir sasniegta nepieciešamā skalošanas ūdens temperatūra +85"C. Komplektā ietilpst skalošanas dispensers. Viegli kopjama nerūsējošā tērauda konstrukcija izsrādāta augstām higiēnas prasībām un intensīvai lietošanai. Noapaļotā mazgāšanas tvertne (26 litri). Noņemamas mazgāšanas un skalošanas rokas, un nerūsējošā tērauda filtri. Siltā vai aukstā ūdens pieslēgums. Ūdens pateriņš (3 litri/ciklā).</t>
  </si>
  <si>
    <t>izmēri: 590*600*850h mm</t>
  </si>
  <si>
    <t>jauda: 6,7 kW /380V /3f</t>
  </si>
  <si>
    <t>Nerūsējošā tērauda konstrukcija AISI 304. Iepresēta dubultizlietne 400*400*250 mm, ar pilnībā noapaļotiem stūriem un trokšņu izolāciju. Apmales augstums 50mm. Noapaļots radiuss. Caurums jaucējkrānam (starp izlietnēm). Galda kāju griezums 40x40mm. Augstumā regulējamas kājas (amplitūda 65 mm). Komplektā: ar 2 atkritumu uztveršanas sietiņiem Y-SAK, un caurums atkritumiem.</t>
  </si>
  <si>
    <t>izmēri: 1600*600*850h mm</t>
  </si>
  <si>
    <t xml:space="preserve">Trauku skalošanas duša ar maisītāju </t>
  </si>
  <si>
    <t>Sakņu griezējs ar 5 diskiem</t>
  </si>
  <si>
    <t>Korpuss no nerūsējošā tērauda AISI 430. Ērts vadības panelis un rokturis. Divi caurumi produktu padošanai. Ātrums: 255 apgr./min. Konstrukcija paredz lielas darbības slodzes, higiēniskā un viegli kopjamā. Drošības aizsargs nodrošīna automātisku iekārtas izslēgšanos pie tā atvēršanas. Hermētiski nolēgts motors. Ražība 250 kg.st. Lielā piltuvē (155x75 mm), kas ir domāta lielgabarīta dārzeņiem, piemēram, kāposti. Cilindriskās piltuvē (ø 56 mm) domāta  pārstrādei gariem  vai smalku dārzeņi (piemēram, kabači, gurķi). Komplektā 5 diski: E2, E10, D10x10, H10, Z4.</t>
  </si>
  <si>
    <t>izmēri: 220*610*520h mm</t>
  </si>
  <si>
    <t>jauda: 0,37 kW /220V /1f</t>
  </si>
  <si>
    <t>Universālais mikseris - putotājs (20 litri)</t>
  </si>
  <si>
    <t xml:space="preserve">Tilpums 20 litri (no nerūsējošā tērauda), 3 ātrumi, drošības aizsargs, komplektā 3 uzgaļi (no nerūsējošā tērauda) maisītājs, slotiņa putošanai; mīklas āķis. Miksera konstrukcija (čuguna korpuss un speciāls krāsojums atbilstošs saskarsmei un pārtikas produktiem) paredz lielas darbības slodzes. Ērts vadības panelis. Viegla ātrumu pārslēgšana. Vienkārša, ērta iekārtas tilpnes pacelšanas un nolaišana. Drošības aizsargs nodrošīna automātisku iekārtas izslēgšanos pie tā atvēršanas jebkurā darbības ātrumā. </t>
  </si>
  <si>
    <t>izmēri: 415*530*780h mm</t>
  </si>
  <si>
    <t>jauda: 0,75 kW /220V/1f</t>
  </si>
  <si>
    <t>Kartupeļu tīrītājs (10 kg.), ar paliktni un filtru</t>
  </si>
  <si>
    <t xml:space="preserve">Korpuss no nerūsējošā tērauda, ar paliktni un filtru. Caurspīdīgais vāks izgatavots no iztūrīga polikarbonāta. Spēcīgs motors un izturīgi rokturi. Viegli noņemams abrazīvais disks. Tīrītājs ir domāts lielu dārzeņu apjomu mizošanai, mazgāšanai vai tirīšanai dažās minūtēs (taimeris līdz 4 min). Ražotspēja līdz 120 kg./stundā. </t>
  </si>
  <si>
    <t>izmēri: 400*770*1160h mm</t>
  </si>
  <si>
    <t>jauda: 0,75 kW /380V /3f</t>
  </si>
  <si>
    <t>Saldētava ar 3 plauktiem-režģiem (650*530 mm). Nerūsējošā tērauda konstrukcija AISI 304 iekšējā un ārējā apdare. Darba temperatūra: no -18°C līdz -22°C. Digitālā temperatūras kontrole un displejs. Iekšējas kameras tilpums 1325 ltr (izmēri: 624*685*1396h mm). Bezšuvju kamera ar noapaļotiem stūriem apakšā. Piemērots GN 2/1 (650*530 mm) izmēra paplātēm, traukiem vai plauktiem. Iekšējais apgaismojums. Piespiedu gaisa cirkulācija, nodrošina normālu darba režīmu pie apkārtējās vides temperatūras: max +43°C un gaisa mitruma: max 60%. Slēdzamas durvis. Izolācijas slāņa biezums 60 mm. Аukstumaģenta tips R404a. Automātiskā atkausēšana. Uz kopējas platformas uzmontēts kompresors, kondensators un iztvaikotājs, kas nodrošina to vieglu demontāžu un apkopi. Galvanizētā apakšsiena un aizmugures siena. Augstumā regulējamas kājas no nerūsējošā tērauda. Svars 138 kg. Komplektā: 3 plaukti-režģi GN2/1 (650*530 mm).</t>
  </si>
  <si>
    <t>izmēri: 740*830*2010h mm</t>
  </si>
  <si>
    <t xml:space="preserve">Nerūsējošā tērauda konstrukcija. Iepresēta dubultizlietne 600*500*300mm (virtuves inventāra mazgāšanai), ar pilnībā noapaļotiem stūriem un trokšņu izolāciju. Apmales augstums 50mm. Noapaļots radiuss. Caurums jaucējkrānam (starp izlietnēm). Apakšējā daļā ar plauktu-režģi 200 mm no grīdas. Maksimālais svars uz apakšējo plauktu 120 kg. Galda kāju griezums 40x40mm. Augstumā regulējamas kājas (amplitūda 65 mm). </t>
  </si>
  <si>
    <t>izmēri: 1400*700*900h mm</t>
  </si>
  <si>
    <t>Nerūsējošā tērauda konstrukcija. Iepresēta dubultizlietne 500*500*250mm (no kreisās puses), ar pilnībā noapaļotiem stūriem un trokšņu izolāciju. Apmales augstums 50mm. Noapaļots radiuss. Caurums jaucējkrānam (starp izlietnēm). Apakšējā daļā ar plauktu 200mm no grīdas. Maksimālais svars uz apakšējo plauktu 120 kg. Galda kāju griezums 40x40mm. Augstumā regulējamas kājas (amplitūda 65 mm).</t>
  </si>
  <si>
    <t xml:space="preserve">Nerūsējošā tērauda konstrukcija. Iepresēta izlietne 500*500*250mm (no labās puses), ar pilnībā noapaļotiem stūriem un trokšņu izolāciju. Caurums jaucējkrānam. Apmales augstums 50mm. Apakšējā daļā ar plauktu 200mm no grīdas. Maksimālais svars uz apakšējo plauktu 120 kg. Galda kāju griezums 40x40mm. Augstumā regulējamas kājas (amplitūda 65 mm). </t>
  </si>
  <si>
    <t>izmēri: 1800*700*900h mm</t>
  </si>
  <si>
    <t xml:space="preserve">Nerūsējošā tērauda konstrukcija. Iepresēta izlietne 400*500*250mm (no labās puses), ar pilnībā noapaļotiem stūriem un trokšņu izolāciju. Caurums jaucējkrānam. Apmales augstums 50mm. Apakšējā daļā ar plauktu 200mm no grīdas. Maksimālais svars uz apakšējo plauktu 120 kg. Galda kāju griezums 40x40mm. Augstumā regulējamas kājas (amplitūda 65 mm). </t>
  </si>
  <si>
    <t>izmēri: 1600*700*900h mm</t>
  </si>
  <si>
    <t>Nerūsējošā tērauda konstrukcija ar 2 bīdāmām durvīm un 2 sānsienām. Apmales augstums 50mm. Darba virsmas nolocījums 40mm. Noapaļots radiuss. Apakšējā daļā ar plauktu 200mm no grīdas. Maksimālais svars uz apakšējo plauktu 40 kg. Galda kāju griezums 40x40mm. Augstumā regulējamas kājas (amplitūda 65 mm). Komplektā ar papildus plauktu.</t>
  </si>
  <si>
    <t>izmēri: 1200*700*850h mm</t>
  </si>
  <si>
    <t>Nerūsējošā tērauda konstrukcija, ar 2 veramām durvīm, ar plauktu iekšpusē. Maksimālais svars uz plauktu 40 kg. Regulējamais plaukta augstums.</t>
  </si>
  <si>
    <t>izmēri: 1200*300*600h mm</t>
  </si>
  <si>
    <t>Nerūsējošā tērauda konstrukcija. Darba virsmas nolocījums 40mm. Apmales augstums 50mm. Noapaļots radiuss. Apakšējā daļā ar plauktu 200mm no grīdas. Maksimālais svars uz apakšējo plauktu 120 kg. Galda kāju griezums 40x40mm. Augstumā regulējamas kājas (amplitūda 65 mm).</t>
  </si>
  <si>
    <t>izmēri: 2000*700*900h mm</t>
  </si>
  <si>
    <t>Nerūsējošā tērauda konstrukcija AISI 304. Perforācija (caurumi 10*10 mm; attālums starp caurumiem 40 mm). Attālums starp plauktiem ir 510 mm. Apakšēja plaukta augstums 160mm no grīdas. Augstumā regulējamas kājas (balsti) amplitūda 65 mm. Kāju (balsta) griezums 25x25mm. Maksimālais svars uz plauktu 80 kg. Maksimālais svars kopā 320 kg.</t>
  </si>
  <si>
    <t>izmēri: 1200*500*1800h mm</t>
  </si>
  <si>
    <t>Nerūsējošā tērauda konstrukcija AISI 304. Attālums starp plauktiem ir 503 mm. Apakšēja plaukta augstums 160 mm no grīdas. Augstumā regulējamas kājas (balsti - amplitūda 30 mm). Kāju (balsta) griezums 25x25 mm. Maksimālais svars uz plauktu 120 kg. Maksimālais svars kopā 500 kg.</t>
  </si>
  <si>
    <t>Noliktavas svari  (elektroniskie) līdz 150 kg.</t>
  </si>
  <si>
    <t>Verifikācijas sertifikāts iekļauts CE M. Tare funkcija visa svēršanas diapazonā. Zero funkcija. Atsevišķu vienību skaitīšanas funkcija. Summēšanas funkcija. Apgaismots LCD displejs, ciparu izmērs 20 mm. Darbojas ar ar strāvu un akumulātoru. Hold funkcija. Putekļu un ūdens izsardzības klase platformai IP67. Putekļu un ūdens aizsardzības klase displejam IP54.</t>
  </si>
  <si>
    <t>izmēri: 400*700*830h mm</t>
  </si>
  <si>
    <t>jauda: 0,1 kW /220V /1f</t>
  </si>
  <si>
    <t xml:space="preserve">Nerūsējošā tērauda konstrukcija. Maksimālā slodze: 40 kg (uz plauktu). Plauktiem ir noapaļota profila un skaņas izolācija.  Riteņu diametrs 100mm (divi ir aprīkoti ar bremzēm). Ratiņi ir izturīgi un parēdzēti ikdienas izmantošanai. Ratiņi ir viegli un ātri sakomplektējami (ratiņi tiek piegādāti plakanā iepakojumā). </t>
  </si>
  <si>
    <t>izmēri: 855*535*940h mm</t>
  </si>
  <si>
    <t>Nerūsējošā tērauda konstrukcija AISI 304 (stiprināma pie sienas). Apmales augstums 250mm. Iepresēta izlietne 330*330*200mm, ar pilnībā noapaļotiem stūriem un trokšņu izolāciju.</t>
  </si>
  <si>
    <t>izmēri: 400*400*200h mm</t>
  </si>
  <si>
    <t>Nerūsējošā tērauda konstrukcija AISI 304 (stiprināma pie sienas). Apmales augstums 30mm. Iepresēta izlietne 325*230*130mm, ar pilnībā noapaļotiem stūriem un trokšņu izolāciju.</t>
  </si>
  <si>
    <t>izmēri: 400*310*250h mm</t>
  </si>
  <si>
    <t>Iekārtu specifikācija</t>
  </si>
  <si>
    <t>Nr.p.k.</t>
  </si>
  <si>
    <t xml:space="preserve">Elektriskā plīts ar 6 sildvirsmām un cepeškrāsni. Skatīt iekārtu specifikāciju. </t>
  </si>
  <si>
    <t xml:space="preserve">Elektriskais vārkatls, (100 litri ). Skatīt iekārtu specifikāciju. </t>
  </si>
  <si>
    <t xml:space="preserve">Elektriskā sautēšanas panna, (apgāžamā). Skatīt iekārtu specifikāciju. </t>
  </si>
  <si>
    <t xml:space="preserve">Nerūsējošā tērauda darba galds ar plauktu. Izmēri: 1100*900*900h mm. Skatīt iekārtu specifikāciju. </t>
  </si>
  <si>
    <t xml:space="preserve">Nerūsējošā tērauda darba galds ar izlietni un apmali. Izmēri: 700*900*900h mm. Skatīt iekārtu specifikāciju. </t>
  </si>
  <si>
    <t xml:space="preserve">Trauku mazgājamā mašīna ( ar 2 programmām). Skatīt iekārtu specifikāciju. </t>
  </si>
  <si>
    <t xml:space="preserve">Nerūsējošā tērauda darba galds ar dubultizlietni un apmali. Izmēri: 1600*600*850h mm. Trauku skalošanas duša ar maisītāju. Skatīt iekārtu specifikāciju. </t>
  </si>
  <si>
    <t xml:space="preserve">Sakņu griezējs ar 5 diskiem. Skatīt iekārtu specifikāciju. </t>
  </si>
  <si>
    <t xml:space="preserve">Universālais mikseris - putotājs (20 litri) Nerūsējošā tērauda galds-paliktnis mikserim. Izmēri: 400*770*1160h mm. Skatīt iekārtu specifikāciju. </t>
  </si>
  <si>
    <t xml:space="preserve">Kartupeļu tīrītājs (10 kg.), ar paliktni un filtru. Skatīt iekārtu specifikāciju. </t>
  </si>
  <si>
    <t xml:space="preserve">Nerūsējošā tērauda galds ar dubultizlietni, apmali un plauktu-režģi. Izmēri: 1400*700*900h mm. Trauku skalošanas duša ar maisītāju. Skatīt iekārtu specifikāciju. </t>
  </si>
  <si>
    <t xml:space="preserve">Nerūsējošā tērauda darba galds-skapis, apmali un plauktu. Izmēri: 1200*700*850h mm. Skatīt iekārtu specifikāciju. </t>
  </si>
  <si>
    <t>Nerūsējošā tērauda saldētava 650 lt. (temp. -18/-22°C)</t>
  </si>
  <si>
    <t xml:space="preserve">Nerūsējošā tērauda saldētava 650 lt. (temp. -18/-22°C). Skatīt iekārtu specifikāciju. </t>
  </si>
  <si>
    <t xml:space="preserve">Sienas skapis no nerūsējošā tērauda. Izmēri: 1200*300*600h mm. Skatīt iekārtu specifikāciju. </t>
  </si>
  <si>
    <t xml:space="preserve">Nerūsējošā tērauda galds ar apmali un plauktu. Augšējais dubultplaukts no nerūsējošā tērauda. Izmēri: 2000*700*900h mm. Skatīt iekārtu specifikāciju. </t>
  </si>
  <si>
    <t xml:space="preserve">Nerūsējošā tērauda sastatne ar 4 perforētiem plauktiem. Izmēri: 1200*500*1800h mm. Skatīt iekārtu specifikāciju. </t>
  </si>
  <si>
    <t xml:space="preserve">Nerūsējošā tērauda sastatne ar 4 plauktiem. Izmēri: 1200*500*1800h mm. Skatīt iekārtu specifikāciju. </t>
  </si>
  <si>
    <t xml:space="preserve">Noliktavu svari (elektroniskie) līdz 150 kg. Izmēri: 400*700*830h mm. Skatīt iekārtu specifikāciju. </t>
  </si>
  <si>
    <t xml:space="preserve">Servēšanas ratiņi no nerūsējošā tērauda ar 2 plauktiem (izjaucami). Izmēri: 855*535*940h mm. Skatīt iekārtu specifikāciju. </t>
  </si>
  <si>
    <t xml:space="preserve">Nerūsējošā tērauda izlietne telpu apkopei. Izmēri: 400*400*200h mm. Skatīt iekārtu specifikāciju. </t>
  </si>
  <si>
    <t xml:space="preserve">Nerūsējošā tērauda izlietne roku mazgāšanai. Izmēri: 400*310*250h mm. Skatīt iekārtu specifikāciju. </t>
  </si>
  <si>
    <t>Nerūsējošā tērauda darba galds ar plauktu</t>
  </si>
  <si>
    <t>Nerūsējošā tērauda darba galds ar izlietni un apmali</t>
  </si>
  <si>
    <t>Nerūsējošā tērauda darba galds ar dubultizlietni un apmali.</t>
  </si>
  <si>
    <t>Nerūsējošā tērauda galds-paliktnis mikserim</t>
  </si>
  <si>
    <t>Nerūsējošā tērauda galds ar dubultizlietni, apmali un plauktu-režģi</t>
  </si>
  <si>
    <t>Nerūsējošā tērauda galds ar dubultizlietni, apmali un plauktu</t>
  </si>
  <si>
    <t>Nerūsējošā tērauda darba galds ar izlietni, apmali un plauktu</t>
  </si>
  <si>
    <t>Nerūsējošā tērauda darba galds-skapis, apmali un plauktu</t>
  </si>
  <si>
    <t>Sienas skapis no nerūsējošā tērauda</t>
  </si>
  <si>
    <t>Nerūsējošā tērauda darba galds ar apmali un plauktu</t>
  </si>
  <si>
    <t>Augšējais dubultplaukts no nerūsējošā tērauda</t>
  </si>
  <si>
    <t>Nerūsējošā tērauda sastatne ar 4 perforētiem plauktiem</t>
  </si>
  <si>
    <t>Nerūsējošā tērauda sastatne ar 4 plauktiem</t>
  </si>
  <si>
    <t>Servēšanas ratiņi no nerūsējošā tērauda, ar 2 plauktiem ( izjaucami ).</t>
  </si>
  <si>
    <t>Nerūsējošā tērauda izlietne telpu apkopei</t>
  </si>
  <si>
    <t>Nerūsējošā tēraudaizlietne roku mazgāšanai</t>
  </si>
  <si>
    <t>7a</t>
  </si>
  <si>
    <t xml:space="preserve">Nerūsējošā tērauda galds ar izlietni, apmali un plauktu. Izmēri: 1800*700*900h mm. Skatīt iekārtu specifikāciju. </t>
  </si>
  <si>
    <t xml:space="preserve">Nerūsējošā tērauda galds ar izlietni, apmali un plauktu. Izmēri: 1600*700*900h mm. Skatīt iekārtu specifikāciju. </t>
  </si>
  <si>
    <t>Aco vai analogs nerūsējošā tērauda virtuves traps 500x1000 mm</t>
  </si>
  <si>
    <t>Aco vai analogs nerūsējošā tērauda virtuves traps 400x060 mm</t>
  </si>
  <si>
    <t>hermētiskie gaismekļi, aizsardzības pakāpe IP66, spuldzes jauda 18 W.</t>
  </si>
  <si>
    <t xml:space="preserve">Nerūsējošā tērauda darba galds ar plauktu. Izmēri: 1000*800*600h mm. Skatīt iekārtu specifikāciju. </t>
  </si>
  <si>
    <t xml:space="preserve">Nerūsējošā tērauda darba galds ar plauktu. Izmēri: 1000*800*800h mm. Skatīt iekārtu specifikāciju. </t>
  </si>
  <si>
    <t>9a</t>
  </si>
  <si>
    <t>12a</t>
  </si>
  <si>
    <t>18a</t>
  </si>
  <si>
    <t>izmēri: 1000*800*600h mm.</t>
  </si>
  <si>
    <t>izmēri: 1000*800*800h mm.</t>
  </si>
  <si>
    <t>Nerūsējošā tērauda darba galds ar plauktu.</t>
  </si>
  <si>
    <t>Nerūsējošā tērauda darba galds.</t>
  </si>
  <si>
    <t xml:space="preserve">Nerūsējošā tērauda konstrukcija. Darba virsmas nolocījums 40mm. Apmales augstums 50mm. Noapaļots radiuss.  Galda kāju griezums 40x40mm. </t>
  </si>
  <si>
    <t>Peļņa (___% )</t>
  </si>
  <si>
    <t>Virsizdevumi (___% )</t>
  </si>
  <si>
    <t>Veco ūdensvadu un kanalizācijas pievadu demontāža, jaunu kanalizācijas un ūdensvadu pievadu izbūve, lai pieslēgtu iekārtas un trapus.</t>
  </si>
</sst>
</file>

<file path=xl/styles.xml><?xml version="1.0" encoding="utf-8"?>
<styleSheet xmlns="http://schemas.openxmlformats.org/spreadsheetml/2006/main">
  <numFmts count="3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426]dd\ mmmm\ yyyy"/>
    <numFmt numFmtId="186" formatCode="[$-426]dddd\,\ yyyy&quot;. gada &quot;d\.\ mmmm"/>
    <numFmt numFmtId="187" formatCode="_-* #,##0.00_-;\-* #,##0.00_-;_-* \-??_-;_-@_-"/>
  </numFmts>
  <fonts count="63">
    <font>
      <sz val="10"/>
      <name val="Arial"/>
      <family val="0"/>
    </font>
    <font>
      <sz val="8"/>
      <name val="Arial"/>
      <family val="2"/>
    </font>
    <font>
      <sz val="10"/>
      <name val="Times New Roman"/>
      <family val="1"/>
    </font>
    <font>
      <b/>
      <sz val="10"/>
      <name val="Times New Roman"/>
      <family val="1"/>
    </font>
    <font>
      <b/>
      <sz val="14"/>
      <name val="Arial"/>
      <family val="2"/>
    </font>
    <font>
      <b/>
      <i/>
      <sz val="12"/>
      <name val="Arial"/>
      <family val="2"/>
    </font>
    <font>
      <sz val="7"/>
      <name val="Arial"/>
      <family val="2"/>
    </font>
    <font>
      <sz val="10"/>
      <name val="Helv"/>
      <family val="2"/>
    </font>
    <font>
      <i/>
      <sz val="8"/>
      <name val="Arial"/>
      <family val="2"/>
    </font>
    <font>
      <sz val="9"/>
      <name val="Arial"/>
      <family val="2"/>
    </font>
    <font>
      <vertAlign val="superscript"/>
      <sz val="9"/>
      <name val="Arial"/>
      <family val="2"/>
    </font>
    <font>
      <b/>
      <sz val="9"/>
      <name val="Arial"/>
      <family val="2"/>
    </font>
    <font>
      <vertAlign val="superscript"/>
      <sz val="10"/>
      <name val="Times New Roman"/>
      <family val="1"/>
    </font>
    <font>
      <b/>
      <sz val="8"/>
      <name val="Arial"/>
      <family val="2"/>
    </font>
    <font>
      <b/>
      <i/>
      <u val="single"/>
      <sz val="10"/>
      <name val="Times New Roman"/>
      <family val="1"/>
    </font>
    <font>
      <u val="single"/>
      <sz val="10"/>
      <color indexed="20"/>
      <name val="Arial"/>
      <family val="2"/>
    </font>
    <font>
      <u val="single"/>
      <sz val="10"/>
      <color indexed="12"/>
      <name val="Arial"/>
      <family val="2"/>
    </font>
    <font>
      <sz val="10"/>
      <color indexed="8"/>
      <name val="Times New Roman"/>
      <family val="1"/>
    </font>
    <font>
      <b/>
      <sz val="10"/>
      <name val="Tahoma"/>
      <family val="2"/>
    </font>
    <font>
      <b/>
      <i/>
      <u val="single"/>
      <sz val="12"/>
      <name val="Tahoma"/>
      <family val="2"/>
    </font>
    <font>
      <b/>
      <i/>
      <sz val="11"/>
      <name val="Tahoma"/>
      <family val="2"/>
    </font>
    <font>
      <sz val="10"/>
      <name val="Tahoma"/>
      <family val="2"/>
    </font>
    <font>
      <sz val="9"/>
      <name val="Tahoma"/>
      <family val="2"/>
    </font>
    <font>
      <vertAlign val="superscript"/>
      <sz val="9"/>
      <name val="Tahoma"/>
      <family val="2"/>
    </font>
    <font>
      <b/>
      <sz val="10"/>
      <name val="Arial"/>
      <family val="2"/>
    </font>
    <font>
      <b/>
      <i/>
      <u val="single"/>
      <sz val="12"/>
      <name val="Arial"/>
      <family val="2"/>
    </font>
    <font>
      <b/>
      <sz val="12"/>
      <name val="Times New Roman"/>
      <family val="1"/>
    </font>
    <font>
      <sz val="9"/>
      <name val="Times New Roman"/>
      <family val="1"/>
    </font>
    <font>
      <b/>
      <sz val="12"/>
      <name val="Arial"/>
      <family val="2"/>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hair"/>
      <right style="hair"/>
      <top style="hair"/>
      <bottom style="hair"/>
    </border>
    <border>
      <left style="thin"/>
      <right style="thin"/>
      <top style="thin"/>
      <bottom style="thin"/>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thin"/>
    </border>
    <border>
      <left style="thin"/>
      <right style="hair"/>
      <top style="hair"/>
      <bottom style="thin"/>
    </border>
    <border>
      <left style="hair"/>
      <right style="thin"/>
      <top style="hair"/>
      <bottom style="hair"/>
    </border>
    <border>
      <left style="hair"/>
      <right style="thin"/>
      <top style="hair"/>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top style="thin"/>
      <bottom/>
    </border>
    <border>
      <left>
        <color indexed="63"/>
      </left>
      <right style="thin"/>
      <top style="thin"/>
      <bottom>
        <color indexed="63"/>
      </bottom>
    </border>
    <border>
      <left style="thin"/>
      <right/>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1" borderId="1"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15" fillId="0" borderId="0" applyNumberFormat="0" applyFill="0" applyBorder="0" applyAlignment="0" applyProtection="0"/>
    <xf numFmtId="0" fontId="51" fillId="20"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0" applyNumberFormat="0" applyBorder="0" applyAlignment="0" applyProtection="0"/>
    <xf numFmtId="0" fontId="7" fillId="0" borderId="0">
      <alignment/>
      <protection/>
    </xf>
    <xf numFmtId="0" fontId="7"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8" fillId="0" borderId="6" applyNumberFormat="0" applyFill="0" applyAlignment="0" applyProtection="0"/>
    <xf numFmtId="0" fontId="59" fillId="32" borderId="0" applyNumberFormat="0" applyBorder="0" applyAlignment="0" applyProtection="0"/>
    <xf numFmtId="0" fontId="7"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cellStyleXfs>
  <cellXfs count="157">
    <xf numFmtId="0" fontId="0" fillId="0" borderId="0" xfId="0" applyAlignment="1">
      <alignment/>
    </xf>
    <xf numFmtId="0" fontId="9" fillId="0" borderId="0" xfId="51" applyFont="1" applyFill="1" applyAlignment="1">
      <alignment vertical="center"/>
      <protection/>
    </xf>
    <xf numFmtId="0" fontId="2" fillId="0" borderId="0" xfId="0" applyFont="1" applyFill="1" applyBorder="1" applyAlignment="1">
      <alignment/>
    </xf>
    <xf numFmtId="0" fontId="2" fillId="0" borderId="0" xfId="0" applyFont="1" applyFill="1" applyBorder="1" applyAlignment="1">
      <alignment horizontal="center"/>
    </xf>
    <xf numFmtId="184" fontId="2" fillId="0" borderId="0" xfId="0" applyNumberFormat="1" applyFont="1" applyFill="1" applyBorder="1" applyAlignment="1">
      <alignment horizontal="center"/>
    </xf>
    <xf numFmtId="0" fontId="12" fillId="0" borderId="0" xfId="0" applyFont="1" applyFill="1" applyBorder="1" applyAlignment="1">
      <alignment/>
    </xf>
    <xf numFmtId="2" fontId="2" fillId="0" borderId="0" xfId="0" applyNumberFormat="1" applyFont="1" applyFill="1" applyBorder="1" applyAlignment="1">
      <alignment horizontal="center"/>
    </xf>
    <xf numFmtId="0" fontId="0" fillId="0" borderId="0" xfId="0" applyFont="1" applyFill="1" applyAlignment="1">
      <alignment vertical="center"/>
    </xf>
    <xf numFmtId="0" fontId="8" fillId="0" borderId="0" xfId="50" applyFont="1" applyFill="1" applyAlignment="1">
      <alignment horizontal="left" vertical="center"/>
      <protection/>
    </xf>
    <xf numFmtId="0" fontId="1" fillId="0" borderId="0" xfId="50" applyFont="1" applyFill="1" applyAlignment="1">
      <alignment horizontal="left" vertical="center"/>
      <protection/>
    </xf>
    <xf numFmtId="0" fontId="0" fillId="0" borderId="10" xfId="50" applyFont="1" applyFill="1" applyBorder="1" applyAlignment="1">
      <alignment horizontal="center" vertical="center"/>
      <protection/>
    </xf>
    <xf numFmtId="0" fontId="0" fillId="0" borderId="10" xfId="50" applyFont="1" applyFill="1" applyBorder="1" applyAlignment="1">
      <alignment horizontal="right" vertical="center"/>
      <protection/>
    </xf>
    <xf numFmtId="2" fontId="1" fillId="0" borderId="11" xfId="50" applyNumberFormat="1" applyFont="1" applyFill="1" applyBorder="1" applyAlignment="1">
      <alignment horizontal="center" vertical="center"/>
      <protection/>
    </xf>
    <xf numFmtId="0" fontId="0" fillId="0" borderId="10" xfId="0" applyFont="1" applyFill="1" applyBorder="1" applyAlignment="1">
      <alignment vertical="center"/>
    </xf>
    <xf numFmtId="0" fontId="3" fillId="0" borderId="12" xfId="0" applyFont="1" applyFill="1" applyBorder="1" applyAlignment="1">
      <alignment horizontal="center"/>
    </xf>
    <xf numFmtId="0" fontId="3" fillId="0" borderId="0" xfId="0" applyFont="1" applyFill="1" applyAlignment="1">
      <alignment horizontal="center"/>
    </xf>
    <xf numFmtId="1" fontId="9" fillId="0" borderId="13" xfId="0" applyNumberFormat="1" applyFont="1" applyFill="1" applyBorder="1" applyAlignment="1">
      <alignment horizontal="center"/>
    </xf>
    <xf numFmtId="2" fontId="9" fillId="0" borderId="13" xfId="50" applyNumberFormat="1" applyFont="1" applyFill="1" applyBorder="1" applyAlignment="1">
      <alignment horizontal="center" vertical="center" wrapText="1"/>
      <protection/>
    </xf>
    <xf numFmtId="0" fontId="9" fillId="0" borderId="0" xfId="0" applyFont="1" applyFill="1" applyAlignment="1">
      <alignment/>
    </xf>
    <xf numFmtId="49" fontId="9" fillId="0" borderId="13" xfId="50" applyNumberFormat="1" applyFont="1" applyFill="1" applyBorder="1" applyAlignment="1">
      <alignment horizontal="center" vertical="center" wrapText="1"/>
      <protection/>
    </xf>
    <xf numFmtId="2" fontId="9" fillId="0" borderId="13" xfId="50" applyNumberFormat="1" applyFont="1" applyFill="1" applyBorder="1" applyAlignment="1">
      <alignment horizontal="right" vertical="center" wrapText="1"/>
      <protection/>
    </xf>
    <xf numFmtId="0" fontId="9" fillId="0" borderId="0" xfId="51" applyFont="1" applyFill="1" applyAlignment="1">
      <alignment vertical="center"/>
      <protection/>
    </xf>
    <xf numFmtId="1" fontId="9" fillId="0" borderId="13" xfId="0" applyNumberFormat="1" applyFont="1" applyFill="1" applyBorder="1" applyAlignment="1">
      <alignment horizontal="center" vertical="center"/>
    </xf>
    <xf numFmtId="2" fontId="11" fillId="0" borderId="14" xfId="50" applyNumberFormat="1" applyFont="1" applyFill="1" applyBorder="1" applyAlignment="1">
      <alignment horizontal="center" vertical="center"/>
      <protection/>
    </xf>
    <xf numFmtId="0" fontId="1" fillId="0" borderId="0" xfId="51" applyFont="1" applyFill="1" applyAlignment="1">
      <alignment vertical="center"/>
      <protection/>
    </xf>
    <xf numFmtId="43" fontId="11" fillId="0" borderId="14" xfId="50" applyNumberFormat="1" applyFont="1" applyFill="1" applyBorder="1" applyAlignment="1">
      <alignment horizontal="center" vertical="center" wrapText="1"/>
      <protection/>
    </xf>
    <xf numFmtId="43" fontId="9" fillId="0" borderId="14" xfId="50" applyNumberFormat="1" applyFont="1" applyFill="1" applyBorder="1" applyAlignment="1">
      <alignment horizontal="center" vertical="center" wrapText="1"/>
      <protection/>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2" fontId="13" fillId="0" borderId="0" xfId="50" applyNumberFormat="1" applyFont="1" applyFill="1" applyBorder="1" applyAlignment="1">
      <alignment horizontal="center" vertical="center"/>
      <protection/>
    </xf>
    <xf numFmtId="0" fontId="2" fillId="0" borderId="0" xfId="0" applyFont="1" applyFill="1" applyAlignment="1">
      <alignment horizontal="left" vertical="center"/>
    </xf>
    <xf numFmtId="0" fontId="2" fillId="0" borderId="0" xfId="0" applyFont="1" applyFill="1" applyAlignment="1">
      <alignment/>
    </xf>
    <xf numFmtId="43" fontId="11" fillId="0" borderId="14" xfId="50" applyNumberFormat="1" applyFont="1" applyFill="1" applyBorder="1" applyAlignment="1">
      <alignment horizontal="center" vertical="center" wrapText="1"/>
      <protection/>
    </xf>
    <xf numFmtId="1" fontId="9" fillId="0" borderId="15" xfId="0" applyNumberFormat="1" applyFont="1" applyFill="1" applyBorder="1" applyAlignment="1">
      <alignment horizontal="center" vertical="center"/>
    </xf>
    <xf numFmtId="0" fontId="18" fillId="0" borderId="16" xfId="0" applyFont="1" applyBorder="1" applyAlignment="1">
      <alignment horizontal="center"/>
    </xf>
    <xf numFmtId="0" fontId="18" fillId="0" borderId="17" xfId="0" applyFont="1" applyBorder="1" applyAlignment="1">
      <alignment horizontal="center"/>
    </xf>
    <xf numFmtId="0" fontId="19" fillId="0" borderId="17" xfId="0" applyFont="1" applyBorder="1" applyAlignment="1">
      <alignment horizontal="center"/>
    </xf>
    <xf numFmtId="0" fontId="18" fillId="0" borderId="17" xfId="0" applyFont="1" applyBorder="1" applyAlignment="1">
      <alignment horizontal="center" vertical="center"/>
    </xf>
    <xf numFmtId="0" fontId="18" fillId="0" borderId="17" xfId="0" applyFont="1" applyBorder="1" applyAlignment="1">
      <alignment vertical="center"/>
    </xf>
    <xf numFmtId="0" fontId="18" fillId="0" borderId="18" xfId="0" applyFont="1" applyBorder="1" applyAlignment="1">
      <alignment vertical="center"/>
    </xf>
    <xf numFmtId="0" fontId="18" fillId="0" borderId="15" xfId="0" applyFont="1" applyBorder="1" applyAlignment="1">
      <alignment horizontal="center"/>
    </xf>
    <xf numFmtId="0" fontId="18" fillId="0" borderId="13" xfId="0" applyFont="1" applyBorder="1" applyAlignment="1">
      <alignment horizontal="center"/>
    </xf>
    <xf numFmtId="0" fontId="20" fillId="0" borderId="13" xfId="0" applyFont="1" applyBorder="1" applyAlignment="1">
      <alignment horizontal="center"/>
    </xf>
    <xf numFmtId="0" fontId="18" fillId="0" borderId="13" xfId="0" applyFont="1" applyBorder="1" applyAlignment="1">
      <alignment/>
    </xf>
    <xf numFmtId="1" fontId="22" fillId="0" borderId="13" xfId="0" applyNumberFormat="1" applyFont="1" applyBorder="1" applyAlignment="1">
      <alignment horizontal="center"/>
    </xf>
    <xf numFmtId="2" fontId="22" fillId="0" borderId="13" xfId="50" applyNumberFormat="1" applyFont="1" applyBorder="1" applyAlignment="1">
      <alignment vertical="center" wrapText="1"/>
      <protection/>
    </xf>
    <xf numFmtId="2" fontId="22" fillId="0" borderId="13" xfId="50" applyNumberFormat="1" applyFont="1" applyBorder="1" applyAlignment="1">
      <alignment horizontal="center" vertical="center" wrapText="1"/>
      <protection/>
    </xf>
    <xf numFmtId="1" fontId="21" fillId="0" borderId="13" xfId="0" applyNumberFormat="1" applyFont="1" applyBorder="1" applyAlignment="1">
      <alignment horizontal="center"/>
    </xf>
    <xf numFmtId="2" fontId="20" fillId="0" borderId="13" xfId="0" applyNumberFormat="1" applyFont="1" applyBorder="1" applyAlignment="1">
      <alignment horizontal="center"/>
    </xf>
    <xf numFmtId="2" fontId="21" fillId="0" borderId="13" xfId="0" applyNumberFormat="1" applyFont="1" applyBorder="1" applyAlignment="1">
      <alignment horizontal="center"/>
    </xf>
    <xf numFmtId="49" fontId="22" fillId="0" borderId="13" xfId="50" applyNumberFormat="1" applyFont="1" applyBorder="1" applyAlignment="1">
      <alignment horizontal="center" vertical="center" wrapText="1"/>
      <protection/>
    </xf>
    <xf numFmtId="2" fontId="22" fillId="0" borderId="13" xfId="50" applyNumberFormat="1" applyFont="1" applyBorder="1" applyAlignment="1">
      <alignment horizontal="right" vertical="center" wrapText="1"/>
      <protection/>
    </xf>
    <xf numFmtId="1" fontId="22" fillId="0" borderId="13" xfId="0" applyNumberFormat="1" applyFont="1" applyBorder="1" applyAlignment="1">
      <alignment horizontal="center" vertical="center"/>
    </xf>
    <xf numFmtId="2" fontId="22" fillId="0" borderId="13" xfId="0" applyNumberFormat="1" applyFont="1" applyBorder="1" applyAlignment="1">
      <alignment horizontal="left" wrapText="1"/>
    </xf>
    <xf numFmtId="2" fontId="22" fillId="0" borderId="13" xfId="0" applyNumberFormat="1" applyFont="1" applyBorder="1" applyAlignment="1">
      <alignment horizontal="center" vertical="center"/>
    </xf>
    <xf numFmtId="43" fontId="21" fillId="0" borderId="13" xfId="0" applyNumberFormat="1" applyFont="1" applyBorder="1" applyAlignment="1">
      <alignment horizontal="center" vertical="center"/>
    </xf>
    <xf numFmtId="2" fontId="22" fillId="0" borderId="13" xfId="0" applyNumberFormat="1" applyFont="1" applyBorder="1" applyAlignment="1">
      <alignment horizontal="right" wrapText="1"/>
    </xf>
    <xf numFmtId="2" fontId="22" fillId="0" borderId="13" xfId="0" applyNumberFormat="1" applyFont="1" applyBorder="1" applyAlignment="1">
      <alignment horizontal="right"/>
    </xf>
    <xf numFmtId="2" fontId="22" fillId="0" borderId="13" xfId="0" applyNumberFormat="1" applyFont="1" applyBorder="1" applyAlignment="1">
      <alignment horizontal="right" vertical="center" wrapText="1"/>
    </xf>
    <xf numFmtId="2" fontId="22" fillId="0" borderId="13" xfId="0" applyNumberFormat="1" applyFont="1" applyBorder="1" applyAlignment="1">
      <alignment horizontal="center"/>
    </xf>
    <xf numFmtId="1" fontId="18" fillId="0" borderId="13" xfId="0" applyNumberFormat="1" applyFont="1" applyBorder="1" applyAlignment="1">
      <alignment horizontal="center"/>
    </xf>
    <xf numFmtId="2" fontId="20" fillId="0" borderId="13" xfId="0" applyNumberFormat="1" applyFont="1" applyBorder="1" applyAlignment="1">
      <alignment horizontal="center" vertical="center" wrapText="1"/>
    </xf>
    <xf numFmtId="2" fontId="22" fillId="0" borderId="13" xfId="0" applyNumberFormat="1" applyFont="1" applyBorder="1" applyAlignment="1">
      <alignment horizontal="left" vertical="center" wrapText="1"/>
    </xf>
    <xf numFmtId="49" fontId="22" fillId="0" borderId="13" xfId="50" applyNumberFormat="1" applyFont="1" applyFill="1" applyBorder="1" applyAlignment="1">
      <alignment horizontal="center" vertical="center" wrapText="1"/>
      <protection/>
    </xf>
    <xf numFmtId="2" fontId="22" fillId="0" borderId="13" xfId="50" applyNumberFormat="1" applyFont="1" applyFill="1" applyBorder="1" applyAlignment="1">
      <alignment horizontal="center" vertical="center" wrapText="1"/>
      <protection/>
    </xf>
    <xf numFmtId="2" fontId="22" fillId="0" borderId="13" xfId="50" applyNumberFormat="1" applyFont="1" applyFill="1" applyBorder="1" applyAlignment="1">
      <alignment vertical="center" wrapText="1"/>
      <protection/>
    </xf>
    <xf numFmtId="1" fontId="22" fillId="0" borderId="15" xfId="0" applyNumberFormat="1" applyFont="1" applyBorder="1" applyAlignment="1">
      <alignment horizontal="center" vertical="center"/>
    </xf>
    <xf numFmtId="1" fontId="24" fillId="0" borderId="13" xfId="0" applyNumberFormat="1" applyFont="1" applyFill="1" applyBorder="1" applyAlignment="1">
      <alignment horizontal="center"/>
    </xf>
    <xf numFmtId="0" fontId="0" fillId="0" borderId="0" xfId="0" applyFont="1" applyFill="1" applyAlignment="1">
      <alignment/>
    </xf>
    <xf numFmtId="1" fontId="9" fillId="0" borderId="15" xfId="0" applyNumberFormat="1" applyFont="1" applyFill="1" applyBorder="1" applyAlignment="1">
      <alignment horizontal="center"/>
    </xf>
    <xf numFmtId="1" fontId="0" fillId="0" borderId="13" xfId="0" applyNumberFormat="1" applyFont="1" applyFill="1" applyBorder="1" applyAlignment="1">
      <alignment horizontal="center"/>
    </xf>
    <xf numFmtId="2" fontId="25" fillId="0" borderId="13" xfId="0" applyNumberFormat="1" applyFont="1" applyFill="1" applyBorder="1" applyAlignment="1">
      <alignment horizontal="center"/>
    </xf>
    <xf numFmtId="2" fontId="0" fillId="0" borderId="13" xfId="0" applyNumberFormat="1" applyFont="1" applyFill="1" applyBorder="1" applyAlignment="1">
      <alignment horizontal="center"/>
    </xf>
    <xf numFmtId="2" fontId="9" fillId="0" borderId="13" xfId="50" applyNumberFormat="1" applyFont="1" applyFill="1" applyBorder="1" applyAlignment="1">
      <alignment vertical="center" wrapText="1"/>
      <protection/>
    </xf>
    <xf numFmtId="49" fontId="9" fillId="0" borderId="19" xfId="50" applyNumberFormat="1" applyFont="1" applyFill="1" applyBorder="1" applyAlignment="1">
      <alignment horizontal="center" vertical="center" wrapText="1"/>
      <protection/>
    </xf>
    <xf numFmtId="2" fontId="9" fillId="0" borderId="19" xfId="50" applyNumberFormat="1" applyFont="1" applyFill="1" applyBorder="1" applyAlignment="1">
      <alignment horizontal="center" vertical="center" wrapText="1"/>
      <protection/>
    </xf>
    <xf numFmtId="43" fontId="22" fillId="0" borderId="13" xfId="50" applyNumberFormat="1" applyFont="1" applyBorder="1" applyAlignment="1">
      <alignment horizontal="center" vertical="center" wrapText="1"/>
      <protection/>
    </xf>
    <xf numFmtId="43" fontId="9" fillId="0" borderId="13" xfId="0" applyNumberFormat="1" applyFont="1" applyFill="1" applyBorder="1" applyAlignment="1">
      <alignment horizontal="center" vertical="center"/>
    </xf>
    <xf numFmtId="43" fontId="18" fillId="0" borderId="13" xfId="0" applyNumberFormat="1" applyFont="1" applyBorder="1" applyAlignment="1">
      <alignment horizontal="center" vertical="center"/>
    </xf>
    <xf numFmtId="1" fontId="9" fillId="0" borderId="20" xfId="0" applyNumberFormat="1" applyFont="1" applyFill="1" applyBorder="1" applyAlignment="1">
      <alignment horizontal="center" vertical="center"/>
    </xf>
    <xf numFmtId="43" fontId="9" fillId="0" borderId="0" xfId="51" applyNumberFormat="1" applyFont="1" applyFill="1" applyAlignment="1">
      <alignment vertical="center"/>
      <protection/>
    </xf>
    <xf numFmtId="43" fontId="22" fillId="0" borderId="17" xfId="0" applyNumberFormat="1" applyFont="1" applyBorder="1" applyAlignment="1">
      <alignment vertical="center"/>
    </xf>
    <xf numFmtId="43" fontId="22" fillId="0" borderId="13" xfId="50" applyNumberFormat="1" applyFont="1" applyFill="1" applyBorder="1" applyAlignment="1">
      <alignment horizontal="center" vertical="center" wrapText="1"/>
      <protection/>
    </xf>
    <xf numFmtId="2" fontId="9" fillId="0" borderId="19" xfId="50" applyNumberFormat="1" applyFont="1" applyFill="1" applyBorder="1" applyAlignment="1">
      <alignment vertical="center" wrapText="1"/>
      <protection/>
    </xf>
    <xf numFmtId="43" fontId="22" fillId="0" borderId="13" xfId="0" applyNumberFormat="1" applyFont="1" applyBorder="1" applyAlignment="1">
      <alignment horizontal="center" vertical="center"/>
    </xf>
    <xf numFmtId="43" fontId="0" fillId="0" borderId="13" xfId="0" applyNumberFormat="1" applyFont="1" applyFill="1" applyBorder="1" applyAlignment="1">
      <alignment horizontal="center" vertical="center"/>
    </xf>
    <xf numFmtId="43" fontId="9" fillId="0" borderId="13" xfId="50" applyNumberFormat="1" applyFont="1" applyFill="1" applyBorder="1" applyAlignment="1">
      <alignment horizontal="center" vertical="center" wrapText="1"/>
      <protection/>
    </xf>
    <xf numFmtId="43" fontId="9" fillId="0" borderId="19" xfId="50" applyNumberFormat="1" applyFont="1" applyFill="1" applyBorder="1" applyAlignment="1">
      <alignment horizontal="center" vertical="center" wrapText="1"/>
      <protection/>
    </xf>
    <xf numFmtId="43" fontId="21" fillId="0" borderId="21" xfId="0" applyNumberFormat="1" applyFont="1" applyBorder="1" applyAlignment="1">
      <alignment horizontal="center" vertical="center"/>
    </xf>
    <xf numFmtId="43" fontId="22" fillId="0" borderId="21" xfId="0" applyNumberFormat="1" applyFont="1" applyBorder="1" applyAlignment="1">
      <alignment horizontal="center" vertical="center"/>
    </xf>
    <xf numFmtId="43" fontId="9" fillId="0" borderId="21" xfId="0" applyNumberFormat="1" applyFont="1" applyFill="1" applyBorder="1" applyAlignment="1">
      <alignment horizontal="center" vertical="center"/>
    </xf>
    <xf numFmtId="43" fontId="9" fillId="0" borderId="19" xfId="0" applyNumberFormat="1" applyFont="1" applyFill="1" applyBorder="1" applyAlignment="1">
      <alignment horizontal="center" vertical="center"/>
    </xf>
    <xf numFmtId="43" fontId="22" fillId="0" borderId="19" xfId="0" applyNumberFormat="1" applyFont="1" applyBorder="1" applyAlignment="1">
      <alignment horizontal="center" vertical="center"/>
    </xf>
    <xf numFmtId="43" fontId="9" fillId="0" borderId="22" xfId="0" applyNumberFormat="1" applyFont="1" applyFill="1" applyBorder="1" applyAlignment="1">
      <alignment horizontal="center" vertical="center"/>
    </xf>
    <xf numFmtId="0" fontId="2" fillId="0" borderId="0" xfId="0" applyFont="1" applyAlignment="1">
      <alignment/>
    </xf>
    <xf numFmtId="0" fontId="26" fillId="0" borderId="0" xfId="0" applyFont="1" applyAlignment="1">
      <alignment/>
    </xf>
    <xf numFmtId="0" fontId="2" fillId="0" borderId="0" xfId="0" applyFont="1" applyAlignment="1">
      <alignment horizontal="left"/>
    </xf>
    <xf numFmtId="0" fontId="2" fillId="0" borderId="23" xfId="0" applyFont="1" applyBorder="1" applyAlignment="1">
      <alignment horizontal="center" vertical="top"/>
    </xf>
    <xf numFmtId="0" fontId="27" fillId="0" borderId="23" xfId="50" applyNumberFormat="1" applyFont="1" applyBorder="1" applyAlignment="1">
      <alignment horizontal="left" vertical="center" wrapText="1"/>
      <protection/>
    </xf>
    <xf numFmtId="2" fontId="2" fillId="0" borderId="23" xfId="0" applyNumberFormat="1" applyFont="1" applyBorder="1" applyAlignment="1">
      <alignment vertical="top"/>
    </xf>
    <xf numFmtId="0" fontId="2" fillId="0" borderId="12" xfId="0" applyFont="1" applyBorder="1" applyAlignment="1">
      <alignment horizontal="center"/>
    </xf>
    <xf numFmtId="0" fontId="27" fillId="0" borderId="12" xfId="0" applyFont="1" applyBorder="1" applyAlignment="1">
      <alignment vertical="top" wrapText="1"/>
    </xf>
    <xf numFmtId="2" fontId="2" fillId="0" borderId="12" xfId="0" applyNumberFormat="1" applyFont="1" applyBorder="1" applyAlignment="1">
      <alignment/>
    </xf>
    <xf numFmtId="0" fontId="2" fillId="0" borderId="14" xfId="0" applyFont="1" applyBorder="1" applyAlignment="1">
      <alignment horizontal="center" vertical="top"/>
    </xf>
    <xf numFmtId="0" fontId="3" fillId="0" borderId="14" xfId="0" applyFont="1" applyBorder="1" applyAlignment="1">
      <alignment vertical="top"/>
    </xf>
    <xf numFmtId="2" fontId="27" fillId="0" borderId="14" xfId="50" applyNumberFormat="1" applyFont="1" applyBorder="1" applyAlignment="1">
      <alignment horizontal="center" vertical="top"/>
      <protection/>
    </xf>
    <xf numFmtId="0" fontId="2" fillId="0" borderId="14" xfId="0" applyFont="1" applyFill="1" applyBorder="1" applyAlignment="1">
      <alignment horizontal="center" vertical="top"/>
    </xf>
    <xf numFmtId="0" fontId="3" fillId="0" borderId="14" xfId="0" applyFont="1" applyFill="1" applyBorder="1" applyAlignment="1">
      <alignment vertical="top"/>
    </xf>
    <xf numFmtId="2" fontId="27" fillId="0" borderId="14" xfId="50" applyNumberFormat="1" applyFont="1" applyFill="1" applyBorder="1" applyAlignment="1">
      <alignment horizontal="center" vertical="top"/>
      <protection/>
    </xf>
    <xf numFmtId="0" fontId="2" fillId="0" borderId="23" xfId="0" applyFont="1" applyFill="1" applyBorder="1" applyAlignment="1">
      <alignment horizontal="center" vertical="top"/>
    </xf>
    <xf numFmtId="0" fontId="27" fillId="0" borderId="23" xfId="50" applyNumberFormat="1" applyFont="1" applyFill="1" applyBorder="1" applyAlignment="1">
      <alignment horizontal="left" vertical="center" wrapText="1"/>
      <protection/>
    </xf>
    <xf numFmtId="2" fontId="2" fillId="0" borderId="23" xfId="0" applyNumberFormat="1" applyFont="1" applyFill="1" applyBorder="1" applyAlignment="1">
      <alignment vertical="top"/>
    </xf>
    <xf numFmtId="0" fontId="2" fillId="0" borderId="12" xfId="0" applyFont="1" applyFill="1" applyBorder="1" applyAlignment="1">
      <alignment horizontal="center"/>
    </xf>
    <xf numFmtId="0" fontId="27" fillId="0" borderId="12" xfId="0" applyFont="1" applyFill="1" applyBorder="1" applyAlignment="1">
      <alignment vertical="top" wrapText="1"/>
    </xf>
    <xf numFmtId="2" fontId="2" fillId="0" borderId="12" xfId="0" applyNumberFormat="1" applyFont="1" applyFill="1" applyBorder="1" applyAlignment="1">
      <alignment/>
    </xf>
    <xf numFmtId="0" fontId="2" fillId="0" borderId="0" xfId="0" applyFont="1" applyFill="1" applyAlignment="1">
      <alignment/>
    </xf>
    <xf numFmtId="1" fontId="22" fillId="0" borderId="15" xfId="0" applyNumberFormat="1" applyFont="1" applyFill="1" applyBorder="1" applyAlignment="1">
      <alignment horizontal="center" vertical="center"/>
    </xf>
    <xf numFmtId="2" fontId="22" fillId="0" borderId="13" xfId="50" applyNumberFormat="1" applyFont="1" applyFill="1" applyBorder="1" applyAlignment="1">
      <alignment horizontal="right" vertical="center" wrapText="1"/>
      <protection/>
    </xf>
    <xf numFmtId="43" fontId="22" fillId="0" borderId="13" xfId="0" applyNumberFormat="1" applyFont="1" applyFill="1" applyBorder="1" applyAlignment="1">
      <alignment horizontal="center" vertical="center"/>
    </xf>
    <xf numFmtId="43" fontId="22" fillId="0" borderId="21" xfId="0" applyNumberFormat="1" applyFont="1" applyFill="1" applyBorder="1" applyAlignment="1">
      <alignment horizontal="center" vertical="center"/>
    </xf>
    <xf numFmtId="187" fontId="9" fillId="0" borderId="13" xfId="50" applyNumberFormat="1" applyFont="1" applyFill="1" applyBorder="1" applyAlignment="1">
      <alignment vertical="center" wrapText="1"/>
      <protection/>
    </xf>
    <xf numFmtId="187" fontId="9" fillId="0" borderId="13" xfId="50" applyNumberFormat="1" applyFont="1" applyFill="1" applyBorder="1" applyAlignment="1">
      <alignment horizontal="right" vertical="center" wrapText="1"/>
      <protection/>
    </xf>
    <xf numFmtId="0" fontId="2" fillId="0" borderId="0" xfId="0" applyFont="1" applyFill="1" applyAlignment="1">
      <alignment vertical="center"/>
    </xf>
    <xf numFmtId="0" fontId="2" fillId="0" borderId="24" xfId="0" applyFont="1" applyFill="1" applyBorder="1" applyAlignment="1">
      <alignment horizontal="center"/>
    </xf>
    <xf numFmtId="0" fontId="2" fillId="0" borderId="0" xfId="0" applyFont="1" applyFill="1" applyBorder="1" applyAlignment="1">
      <alignment vertical="center" wrapText="1"/>
    </xf>
    <xf numFmtId="0" fontId="17" fillId="0" borderId="0" xfId="0" applyFont="1" applyFill="1" applyAlignment="1">
      <alignment vertical="center"/>
    </xf>
    <xf numFmtId="0" fontId="11" fillId="0" borderId="14" xfId="0" applyFont="1" applyFill="1" applyBorder="1" applyAlignment="1">
      <alignment horizontal="right" vertical="center"/>
    </xf>
    <xf numFmtId="0" fontId="9" fillId="0" borderId="23" xfId="50" applyFont="1" applyFill="1" applyBorder="1" applyAlignment="1">
      <alignment horizontal="center" vertical="center" textRotation="90" wrapText="1"/>
      <protection/>
    </xf>
    <xf numFmtId="0" fontId="9" fillId="0" borderId="25" xfId="50" applyFont="1" applyFill="1" applyBorder="1" applyAlignment="1">
      <alignment horizontal="center" vertical="center" textRotation="90" wrapText="1"/>
      <protection/>
    </xf>
    <xf numFmtId="0" fontId="9" fillId="0" borderId="12" xfId="50" applyFont="1" applyFill="1" applyBorder="1" applyAlignment="1">
      <alignment horizontal="center" vertical="center" textRotation="90" wrapText="1"/>
      <protection/>
    </xf>
    <xf numFmtId="0" fontId="9" fillId="0" borderId="14" xfId="0" applyFont="1" applyFill="1" applyBorder="1" applyAlignment="1">
      <alignment horizontal="right" vertical="center"/>
    </xf>
    <xf numFmtId="0" fontId="9" fillId="0" borderId="14" xfId="50" applyFont="1" applyFill="1" applyBorder="1" applyAlignment="1">
      <alignment horizontal="center" vertical="center" textRotation="90" wrapText="1"/>
      <protection/>
    </xf>
    <xf numFmtId="0" fontId="9" fillId="0" borderId="14" xfId="50" applyFont="1" applyFill="1" applyBorder="1" applyAlignment="1">
      <alignment horizontal="center" vertical="center" wrapText="1"/>
      <protection/>
    </xf>
    <xf numFmtId="0" fontId="9" fillId="0" borderId="14" xfId="0" applyFont="1" applyFill="1" applyBorder="1" applyAlignment="1">
      <alignment horizontal="center" vertical="center" wrapText="1"/>
    </xf>
    <xf numFmtId="0" fontId="9" fillId="0" borderId="23" xfId="0" applyFont="1" applyFill="1" applyBorder="1" applyAlignment="1">
      <alignment horizontal="center" vertical="center" textRotation="90" wrapText="1"/>
    </xf>
    <xf numFmtId="0" fontId="9" fillId="0" borderId="25" xfId="0" applyFont="1" applyFill="1" applyBorder="1" applyAlignment="1">
      <alignment horizontal="center" vertical="center" textRotation="90" wrapText="1"/>
    </xf>
    <xf numFmtId="0" fontId="9" fillId="0" borderId="12" xfId="0" applyFont="1" applyFill="1" applyBorder="1" applyAlignment="1">
      <alignment horizontal="center" vertical="center" textRotation="90" wrapText="1"/>
    </xf>
    <xf numFmtId="0" fontId="0" fillId="0" borderId="11" xfId="0" applyFont="1" applyFill="1" applyBorder="1" applyAlignment="1">
      <alignment vertical="center"/>
    </xf>
    <xf numFmtId="0" fontId="0" fillId="0" borderId="24" xfId="50" applyFont="1" applyFill="1" applyBorder="1" applyAlignment="1">
      <alignment horizontal="center" vertical="center"/>
      <protection/>
    </xf>
    <xf numFmtId="0" fontId="4"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14" xfId="50" applyFont="1" applyFill="1" applyBorder="1" applyAlignment="1">
      <alignment horizontal="center" vertical="center"/>
      <protection/>
    </xf>
    <xf numFmtId="2" fontId="27" fillId="0" borderId="14" xfId="50" applyNumberFormat="1" applyFont="1" applyFill="1" applyBorder="1" applyAlignment="1">
      <alignment horizontal="left" vertical="top" wrapText="1"/>
      <protection/>
    </xf>
    <xf numFmtId="0" fontId="0" fillId="0" borderId="14" xfId="0" applyFill="1" applyBorder="1" applyAlignment="1">
      <alignment/>
    </xf>
    <xf numFmtId="0" fontId="0" fillId="0" borderId="14" xfId="0" applyFont="1" applyFill="1" applyBorder="1" applyAlignment="1">
      <alignment/>
    </xf>
    <xf numFmtId="0" fontId="28" fillId="0" borderId="23" xfId="0" applyFont="1" applyBorder="1" applyAlignment="1">
      <alignment horizontal="center" wrapText="1"/>
    </xf>
    <xf numFmtId="0" fontId="28" fillId="0" borderId="12" xfId="0" applyFont="1" applyBorder="1" applyAlignment="1">
      <alignment horizontal="center" wrapText="1"/>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2" fontId="27" fillId="0" borderId="14" xfId="50" applyNumberFormat="1" applyFont="1" applyBorder="1" applyAlignment="1">
      <alignment horizontal="left" vertical="top" wrapText="1"/>
      <protection/>
    </xf>
    <xf numFmtId="0" fontId="0" fillId="0" borderId="14" xfId="0" applyFont="1" applyBorder="1" applyAlignment="1">
      <alignment/>
    </xf>
    <xf numFmtId="0" fontId="0" fillId="0" borderId="14" xfId="0" applyBorder="1" applyAlignment="1">
      <alignment/>
    </xf>
    <xf numFmtId="0" fontId="26" fillId="0" borderId="23" xfId="0" applyFont="1" applyBorder="1" applyAlignment="1">
      <alignment horizontal="center" vertical="center"/>
    </xf>
    <xf numFmtId="0" fontId="26" fillId="0" borderId="12" xfId="0" applyFont="1" applyBorder="1" applyAlignment="1">
      <alignment horizontal="center" vertical="center"/>
    </xf>
  </cellXfs>
  <cellStyles count="52">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Hyperlink" xfId="35"/>
    <cellStyle name="Ievade" xfId="36"/>
    <cellStyle name="Izcēlums1" xfId="37"/>
    <cellStyle name="Izcēlums2" xfId="38"/>
    <cellStyle name="Izcēlums3" xfId="39"/>
    <cellStyle name="Izcēlums4" xfId="40"/>
    <cellStyle name="Izcēlums5" xfId="41"/>
    <cellStyle name="Izcēlums6" xfId="42"/>
    <cellStyle name="Followed Hyperlink" xfId="43"/>
    <cellStyle name="Izvade" xfId="44"/>
    <cellStyle name="Comma" xfId="45"/>
    <cellStyle name="Comma [0]" xfId="46"/>
    <cellStyle name="Kopsumma" xfId="47"/>
    <cellStyle name="Labs" xfId="48"/>
    <cellStyle name="Neitrāls" xfId="49"/>
    <cellStyle name="Normal_Sheet1" xfId="50"/>
    <cellStyle name="Normal_Tamesag31.03xls" xfId="51"/>
    <cellStyle name="Nosaukums" xfId="52"/>
    <cellStyle name="Paskaidrojošs teksts" xfId="53"/>
    <cellStyle name="Pārbaudes šūna" xfId="54"/>
    <cellStyle name="Piezīme" xfId="55"/>
    <cellStyle name="Percent" xfId="56"/>
    <cellStyle name="Saistīta šūna" xfId="57"/>
    <cellStyle name="Slikts" xfId="58"/>
    <cellStyle name="Style 1" xfId="59"/>
    <cellStyle name="Currency" xfId="60"/>
    <cellStyle name="Currency [0]" xfId="61"/>
    <cellStyle name="Virsraksts 1" xfId="62"/>
    <cellStyle name="Virsraksts 2" xfId="63"/>
    <cellStyle name="Virsraksts 3" xfId="64"/>
    <cellStyle name="Virsraksts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33"/>
  <sheetViews>
    <sheetView tabSelected="1" zoomScalePageLayoutView="0" workbookViewId="0" topLeftCell="A1">
      <pane ySplit="12" topLeftCell="A13" activePane="bottomLeft" state="frozen"/>
      <selection pane="topLeft" activeCell="A1" sqref="A1"/>
      <selection pane="bottomLeft" activeCell="A114" sqref="A114:K114"/>
    </sheetView>
  </sheetViews>
  <sheetFormatPr defaultColWidth="9.140625" defaultRowHeight="12.75"/>
  <cols>
    <col min="1" max="1" width="4.28125" style="31" customWidth="1"/>
    <col min="2" max="2" width="6.140625" style="31" customWidth="1"/>
    <col min="3" max="3" width="35.00390625" style="31" customWidth="1"/>
    <col min="4" max="4" width="7.140625" style="31" customWidth="1"/>
    <col min="5" max="5" width="7.8515625" style="31" customWidth="1"/>
    <col min="6" max="11" width="8.57421875" style="31" customWidth="1"/>
    <col min="12" max="16" width="10.00390625" style="31" customWidth="1"/>
    <col min="17" max="17" width="9.7109375" style="31" bestFit="1" customWidth="1"/>
    <col min="18" max="16384" width="9.140625" style="31" customWidth="1"/>
  </cols>
  <sheetData>
    <row r="1" spans="1:16" s="7" customFormat="1" ht="18">
      <c r="A1" s="139" t="s">
        <v>3</v>
      </c>
      <c r="B1" s="139"/>
      <c r="C1" s="139"/>
      <c r="D1" s="139"/>
      <c r="E1" s="139"/>
      <c r="F1" s="139"/>
      <c r="G1" s="139"/>
      <c r="H1" s="139"/>
      <c r="I1" s="139"/>
      <c r="J1" s="139"/>
      <c r="K1" s="139"/>
      <c r="L1" s="139"/>
      <c r="M1" s="139"/>
      <c r="N1" s="139"/>
      <c r="O1" s="139"/>
      <c r="P1" s="139"/>
    </row>
    <row r="2" spans="1:16" s="7" customFormat="1" ht="15">
      <c r="A2" s="140" t="s">
        <v>47</v>
      </c>
      <c r="B2" s="140"/>
      <c r="C2" s="140"/>
      <c r="D2" s="140"/>
      <c r="E2" s="140"/>
      <c r="F2" s="140"/>
      <c r="G2" s="140"/>
      <c r="H2" s="140"/>
      <c r="I2" s="140"/>
      <c r="J2" s="140"/>
      <c r="K2" s="140"/>
      <c r="L2" s="140"/>
      <c r="M2" s="140"/>
      <c r="N2" s="140"/>
      <c r="O2" s="140"/>
      <c r="P2" s="140"/>
    </row>
    <row r="3" spans="1:16" s="7" customFormat="1" ht="12.75" customHeight="1">
      <c r="A3" s="141" t="s">
        <v>4</v>
      </c>
      <c r="B3" s="141"/>
      <c r="C3" s="141"/>
      <c r="D3" s="141"/>
      <c r="E3" s="141"/>
      <c r="F3" s="141"/>
      <c r="G3" s="141"/>
      <c r="H3" s="141"/>
      <c r="I3" s="141"/>
      <c r="J3" s="141"/>
      <c r="K3" s="141"/>
      <c r="L3" s="141"/>
      <c r="M3" s="141"/>
      <c r="N3" s="141"/>
      <c r="O3" s="141"/>
      <c r="P3" s="141"/>
    </row>
    <row r="4" spans="1:16" s="7" customFormat="1" ht="12.75">
      <c r="A4" s="137" t="s">
        <v>102</v>
      </c>
      <c r="B4" s="137"/>
      <c r="C4" s="137"/>
      <c r="D4" s="137"/>
      <c r="E4" s="137"/>
      <c r="F4" s="137"/>
      <c r="G4" s="137"/>
      <c r="H4" s="137"/>
      <c r="I4" s="137"/>
      <c r="J4" s="137"/>
      <c r="K4" s="137"/>
      <c r="L4" s="137"/>
      <c r="M4" s="137"/>
      <c r="N4" s="137"/>
      <c r="O4" s="137"/>
      <c r="P4" s="137"/>
    </row>
    <row r="5" spans="1:16" s="7" customFormat="1" ht="12.75">
      <c r="A5" s="137" t="s">
        <v>48</v>
      </c>
      <c r="B5" s="137"/>
      <c r="C5" s="137"/>
      <c r="D5" s="137"/>
      <c r="E5" s="137"/>
      <c r="F5" s="137"/>
      <c r="G5" s="137"/>
      <c r="H5" s="137"/>
      <c r="I5" s="137"/>
      <c r="J5" s="137"/>
      <c r="K5" s="137"/>
      <c r="L5" s="137"/>
      <c r="M5" s="137"/>
      <c r="N5" s="137"/>
      <c r="O5" s="137"/>
      <c r="P5" s="137"/>
    </row>
    <row r="6" spans="1:16" s="7" customFormat="1" ht="12.75">
      <c r="A6" s="137" t="s">
        <v>103</v>
      </c>
      <c r="B6" s="137"/>
      <c r="C6" s="137"/>
      <c r="D6" s="137"/>
      <c r="E6" s="137"/>
      <c r="F6" s="137"/>
      <c r="G6" s="137"/>
      <c r="H6" s="137"/>
      <c r="I6" s="8"/>
      <c r="J6" s="8"/>
      <c r="K6" s="9"/>
      <c r="M6" s="10"/>
      <c r="N6" s="11" t="s">
        <v>44</v>
      </c>
      <c r="O6" s="12"/>
      <c r="P6" s="10" t="s">
        <v>45</v>
      </c>
    </row>
    <row r="7" spans="1:16" s="7" customFormat="1" ht="12.75">
      <c r="A7" s="13"/>
      <c r="B7" s="13"/>
      <c r="C7" s="13"/>
      <c r="D7" s="13"/>
      <c r="E7" s="13"/>
      <c r="F7" s="13"/>
      <c r="G7" s="13"/>
      <c r="H7" s="13"/>
      <c r="I7" s="8"/>
      <c r="J7" s="8"/>
      <c r="K7" s="9"/>
      <c r="L7" s="138" t="s">
        <v>46</v>
      </c>
      <c r="M7" s="138"/>
      <c r="N7" s="138"/>
      <c r="O7" s="138"/>
      <c r="P7" s="138"/>
    </row>
    <row r="8" spans="1:16" s="1" customFormat="1" ht="14.25" customHeight="1">
      <c r="A8" s="134" t="s">
        <v>5</v>
      </c>
      <c r="B8" s="132" t="s">
        <v>6</v>
      </c>
      <c r="C8" s="132" t="s">
        <v>7</v>
      </c>
      <c r="D8" s="127" t="s">
        <v>8</v>
      </c>
      <c r="E8" s="127" t="s">
        <v>9</v>
      </c>
      <c r="F8" s="132" t="s">
        <v>10</v>
      </c>
      <c r="G8" s="132"/>
      <c r="H8" s="132"/>
      <c r="I8" s="132"/>
      <c r="J8" s="132"/>
      <c r="K8" s="132"/>
      <c r="L8" s="142" t="s">
        <v>11</v>
      </c>
      <c r="M8" s="142"/>
      <c r="N8" s="142"/>
      <c r="O8" s="142"/>
      <c r="P8" s="142"/>
    </row>
    <row r="9" spans="1:16" s="1" customFormat="1" ht="12.75" customHeight="1">
      <c r="A9" s="135"/>
      <c r="B9" s="133"/>
      <c r="C9" s="132"/>
      <c r="D9" s="128"/>
      <c r="E9" s="128"/>
      <c r="F9" s="127" t="s">
        <v>40</v>
      </c>
      <c r="G9" s="127" t="s">
        <v>41</v>
      </c>
      <c r="H9" s="127" t="s">
        <v>36</v>
      </c>
      <c r="I9" s="127" t="s">
        <v>37</v>
      </c>
      <c r="J9" s="127" t="s">
        <v>38</v>
      </c>
      <c r="K9" s="131" t="s">
        <v>35</v>
      </c>
      <c r="L9" s="131" t="s">
        <v>42</v>
      </c>
      <c r="M9" s="131" t="s">
        <v>36</v>
      </c>
      <c r="N9" s="131" t="s">
        <v>37</v>
      </c>
      <c r="O9" s="131" t="s">
        <v>38</v>
      </c>
      <c r="P9" s="131" t="s">
        <v>39</v>
      </c>
    </row>
    <row r="10" spans="1:16" s="1" customFormat="1" ht="12">
      <c r="A10" s="135"/>
      <c r="B10" s="133"/>
      <c r="C10" s="132"/>
      <c r="D10" s="128"/>
      <c r="E10" s="128"/>
      <c r="F10" s="128"/>
      <c r="G10" s="128"/>
      <c r="H10" s="128"/>
      <c r="I10" s="128"/>
      <c r="J10" s="128"/>
      <c r="K10" s="131"/>
      <c r="L10" s="131"/>
      <c r="M10" s="131"/>
      <c r="N10" s="131"/>
      <c r="O10" s="131"/>
      <c r="P10" s="131"/>
    </row>
    <row r="11" spans="1:16" s="1" customFormat="1" ht="37.5" customHeight="1">
      <c r="A11" s="136"/>
      <c r="B11" s="133"/>
      <c r="C11" s="132"/>
      <c r="D11" s="129"/>
      <c r="E11" s="129"/>
      <c r="F11" s="129"/>
      <c r="G11" s="129"/>
      <c r="H11" s="129"/>
      <c r="I11" s="129"/>
      <c r="J11" s="129"/>
      <c r="K11" s="131"/>
      <c r="L11" s="131"/>
      <c r="M11" s="131"/>
      <c r="N11" s="131"/>
      <c r="O11" s="131"/>
      <c r="P11" s="131"/>
    </row>
    <row r="12" spans="1:16" s="15" customFormat="1" ht="12.75">
      <c r="A12" s="14">
        <v>1</v>
      </c>
      <c r="B12" s="14"/>
      <c r="C12" s="14">
        <v>2</v>
      </c>
      <c r="D12" s="14">
        <v>3</v>
      </c>
      <c r="E12" s="14">
        <v>4</v>
      </c>
      <c r="F12" s="14">
        <v>5</v>
      </c>
      <c r="G12" s="14">
        <v>6</v>
      </c>
      <c r="H12" s="14">
        <v>7</v>
      </c>
      <c r="I12" s="14">
        <v>8</v>
      </c>
      <c r="J12" s="14">
        <v>9</v>
      </c>
      <c r="K12" s="14">
        <v>10</v>
      </c>
      <c r="L12" s="14">
        <v>11</v>
      </c>
      <c r="M12" s="14">
        <v>12</v>
      </c>
      <c r="N12" s="14">
        <v>13</v>
      </c>
      <c r="O12" s="14">
        <v>14</v>
      </c>
      <c r="P12" s="14">
        <v>15</v>
      </c>
    </row>
    <row r="13" spans="1:16" s="1" customFormat="1" ht="15">
      <c r="A13" s="34"/>
      <c r="B13" s="35"/>
      <c r="C13" s="36" t="s">
        <v>104</v>
      </c>
      <c r="D13" s="35"/>
      <c r="E13" s="37"/>
      <c r="F13" s="38"/>
      <c r="G13" s="81"/>
      <c r="H13" s="38"/>
      <c r="I13" s="38"/>
      <c r="J13" s="38"/>
      <c r="K13" s="38"/>
      <c r="L13" s="38"/>
      <c r="M13" s="38"/>
      <c r="N13" s="38"/>
      <c r="O13" s="38"/>
      <c r="P13" s="39"/>
    </row>
    <row r="14" spans="1:17" s="1" customFormat="1" ht="14.25">
      <c r="A14" s="40"/>
      <c r="B14" s="41"/>
      <c r="C14" s="42" t="s">
        <v>49</v>
      </c>
      <c r="D14" s="43"/>
      <c r="E14" s="78"/>
      <c r="F14" s="78"/>
      <c r="G14" s="84"/>
      <c r="H14" s="78"/>
      <c r="I14" s="78"/>
      <c r="J14" s="78"/>
      <c r="K14" s="78"/>
      <c r="L14" s="78"/>
      <c r="M14" s="78"/>
      <c r="N14" s="78"/>
      <c r="O14" s="78"/>
      <c r="P14" s="88"/>
      <c r="Q14" s="80"/>
    </row>
    <row r="15" spans="1:17" s="1" customFormat="1" ht="22.5">
      <c r="A15" s="66">
        <v>1</v>
      </c>
      <c r="B15" s="44"/>
      <c r="C15" s="45" t="s">
        <v>50</v>
      </c>
      <c r="D15" s="46" t="s">
        <v>51</v>
      </c>
      <c r="E15" s="76">
        <v>51</v>
      </c>
      <c r="F15" s="84"/>
      <c r="G15" s="84"/>
      <c r="H15" s="84"/>
      <c r="I15" s="84"/>
      <c r="J15" s="84"/>
      <c r="K15" s="84"/>
      <c r="L15" s="84"/>
      <c r="M15" s="84"/>
      <c r="N15" s="84"/>
      <c r="O15" s="84"/>
      <c r="P15" s="89"/>
      <c r="Q15" s="80"/>
    </row>
    <row r="16" spans="1:16" s="1" customFormat="1" ht="33.75">
      <c r="A16" s="66">
        <f>+A15+1</f>
        <v>2</v>
      </c>
      <c r="B16" s="44"/>
      <c r="C16" s="45" t="s">
        <v>52</v>
      </c>
      <c r="D16" s="46" t="s">
        <v>51</v>
      </c>
      <c r="E16" s="76">
        <v>57.5</v>
      </c>
      <c r="F16" s="84"/>
      <c r="G16" s="84"/>
      <c r="H16" s="84"/>
      <c r="I16" s="84"/>
      <c r="J16" s="84"/>
      <c r="K16" s="84"/>
      <c r="L16" s="84"/>
      <c r="M16" s="84"/>
      <c r="N16" s="84"/>
      <c r="O16" s="84"/>
      <c r="P16" s="89"/>
    </row>
    <row r="17" spans="1:16" s="1" customFormat="1" ht="22.5">
      <c r="A17" s="66">
        <f>+A16+1</f>
        <v>3</v>
      </c>
      <c r="B17" s="44"/>
      <c r="C17" s="45" t="s">
        <v>53</v>
      </c>
      <c r="D17" s="46" t="s">
        <v>51</v>
      </c>
      <c r="E17" s="76">
        <v>51</v>
      </c>
      <c r="F17" s="84"/>
      <c r="G17" s="84"/>
      <c r="H17" s="84"/>
      <c r="I17" s="84"/>
      <c r="J17" s="84"/>
      <c r="K17" s="84"/>
      <c r="L17" s="84"/>
      <c r="M17" s="84"/>
      <c r="N17" s="84"/>
      <c r="O17" s="84"/>
      <c r="P17" s="89"/>
    </row>
    <row r="18" spans="1:16" s="21" customFormat="1" ht="12">
      <c r="A18" s="66">
        <f>+A17+1</f>
        <v>4</v>
      </c>
      <c r="B18" s="44"/>
      <c r="C18" s="45" t="s">
        <v>54</v>
      </c>
      <c r="D18" s="46" t="s">
        <v>55</v>
      </c>
      <c r="E18" s="76">
        <v>1</v>
      </c>
      <c r="F18" s="84"/>
      <c r="G18" s="84"/>
      <c r="H18" s="84"/>
      <c r="I18" s="84"/>
      <c r="J18" s="84"/>
      <c r="K18" s="84"/>
      <c r="L18" s="84"/>
      <c r="M18" s="84"/>
      <c r="N18" s="84"/>
      <c r="O18" s="84"/>
      <c r="P18" s="89"/>
    </row>
    <row r="19" spans="1:16" s="1" customFormat="1" ht="22.5">
      <c r="A19" s="66">
        <f>+A18+1</f>
        <v>5</v>
      </c>
      <c r="B19" s="44"/>
      <c r="C19" s="45" t="s">
        <v>56</v>
      </c>
      <c r="D19" s="46" t="s">
        <v>57</v>
      </c>
      <c r="E19" s="76">
        <v>4</v>
      </c>
      <c r="F19" s="84"/>
      <c r="G19" s="84"/>
      <c r="H19" s="84"/>
      <c r="I19" s="84"/>
      <c r="J19" s="84"/>
      <c r="K19" s="84"/>
      <c r="L19" s="84"/>
      <c r="M19" s="84"/>
      <c r="N19" s="84"/>
      <c r="O19" s="84"/>
      <c r="P19" s="89"/>
    </row>
    <row r="20" spans="1:16" s="1" customFormat="1" ht="14.25">
      <c r="A20" s="66"/>
      <c r="B20" s="47"/>
      <c r="C20" s="48" t="s">
        <v>58</v>
      </c>
      <c r="D20" s="49"/>
      <c r="E20" s="55"/>
      <c r="F20" s="55"/>
      <c r="G20" s="84"/>
      <c r="H20" s="84"/>
      <c r="I20" s="55"/>
      <c r="J20" s="55"/>
      <c r="K20" s="84"/>
      <c r="L20" s="84"/>
      <c r="M20" s="84"/>
      <c r="N20" s="84"/>
      <c r="O20" s="84"/>
      <c r="P20" s="89"/>
    </row>
    <row r="21" spans="1:16" s="18" customFormat="1" ht="23.25">
      <c r="A21" s="66">
        <v>6</v>
      </c>
      <c r="B21" s="52"/>
      <c r="C21" s="53" t="s">
        <v>105</v>
      </c>
      <c r="D21" s="46" t="s">
        <v>51</v>
      </c>
      <c r="E21" s="84">
        <v>51</v>
      </c>
      <c r="F21" s="84"/>
      <c r="G21" s="84"/>
      <c r="H21" s="84"/>
      <c r="I21" s="55"/>
      <c r="J21" s="84"/>
      <c r="K21" s="84"/>
      <c r="L21" s="84"/>
      <c r="M21" s="84"/>
      <c r="N21" s="84"/>
      <c r="O21" s="84"/>
      <c r="P21" s="89"/>
    </row>
    <row r="22" spans="1:16" s="18" customFormat="1" ht="12.75">
      <c r="A22" s="66"/>
      <c r="B22" s="52"/>
      <c r="C22" s="56" t="s">
        <v>14</v>
      </c>
      <c r="D22" s="54" t="s">
        <v>1</v>
      </c>
      <c r="E22" s="84">
        <f>E21*0.45</f>
        <v>22.95</v>
      </c>
      <c r="F22" s="84"/>
      <c r="G22" s="84"/>
      <c r="H22" s="84"/>
      <c r="I22" s="55"/>
      <c r="J22" s="84"/>
      <c r="K22" s="84"/>
      <c r="L22" s="84"/>
      <c r="M22" s="84"/>
      <c r="N22" s="84"/>
      <c r="O22" s="84"/>
      <c r="P22" s="89"/>
    </row>
    <row r="23" spans="1:16" s="18" customFormat="1" ht="12.75">
      <c r="A23" s="66"/>
      <c r="B23" s="44"/>
      <c r="C23" s="57" t="s">
        <v>62</v>
      </c>
      <c r="D23" s="64" t="s">
        <v>57</v>
      </c>
      <c r="E23" s="84">
        <f>E21*0.07</f>
        <v>3.57</v>
      </c>
      <c r="F23" s="84"/>
      <c r="G23" s="84"/>
      <c r="H23" s="84"/>
      <c r="I23" s="55"/>
      <c r="J23" s="84"/>
      <c r="K23" s="84"/>
      <c r="L23" s="84"/>
      <c r="M23" s="84"/>
      <c r="N23" s="84"/>
      <c r="O23" s="84"/>
      <c r="P23" s="89"/>
    </row>
    <row r="24" spans="1:16" s="1" customFormat="1" ht="12.75">
      <c r="A24" s="66">
        <v>7</v>
      </c>
      <c r="B24" s="52"/>
      <c r="C24" s="53" t="s">
        <v>106</v>
      </c>
      <c r="D24" s="46" t="s">
        <v>51</v>
      </c>
      <c r="E24" s="84">
        <v>51</v>
      </c>
      <c r="F24" s="84"/>
      <c r="G24" s="84"/>
      <c r="H24" s="84"/>
      <c r="I24" s="55"/>
      <c r="J24" s="84"/>
      <c r="K24" s="84"/>
      <c r="L24" s="84"/>
      <c r="M24" s="84"/>
      <c r="N24" s="84"/>
      <c r="O24" s="84"/>
      <c r="P24" s="89"/>
    </row>
    <row r="25" spans="1:16" s="1" customFormat="1" ht="12.75">
      <c r="A25" s="66"/>
      <c r="B25" s="44"/>
      <c r="C25" s="58" t="s">
        <v>14</v>
      </c>
      <c r="D25" s="59" t="s">
        <v>1</v>
      </c>
      <c r="E25" s="84">
        <f>E24*0.4</f>
        <v>20.4</v>
      </c>
      <c r="F25" s="84"/>
      <c r="G25" s="84"/>
      <c r="H25" s="84"/>
      <c r="I25" s="55"/>
      <c r="J25" s="84"/>
      <c r="K25" s="84"/>
      <c r="L25" s="84"/>
      <c r="M25" s="84"/>
      <c r="N25" s="84"/>
      <c r="O25" s="84"/>
      <c r="P25" s="89"/>
    </row>
    <row r="26" spans="1:16" s="1" customFormat="1" ht="12.75">
      <c r="A26" s="66"/>
      <c r="B26" s="44"/>
      <c r="C26" s="58" t="s">
        <v>64</v>
      </c>
      <c r="D26" s="59" t="s">
        <v>1</v>
      </c>
      <c r="E26" s="84">
        <f>E24*1.7</f>
        <v>86.7</v>
      </c>
      <c r="F26" s="84"/>
      <c r="G26" s="84"/>
      <c r="H26" s="84"/>
      <c r="I26" s="55"/>
      <c r="J26" s="84"/>
      <c r="K26" s="84"/>
      <c r="L26" s="84"/>
      <c r="M26" s="84"/>
      <c r="N26" s="84"/>
      <c r="O26" s="84"/>
      <c r="P26" s="89"/>
    </row>
    <row r="27" spans="1:16" s="1" customFormat="1" ht="12.75">
      <c r="A27" s="66"/>
      <c r="B27" s="44"/>
      <c r="C27" s="57" t="s">
        <v>65</v>
      </c>
      <c r="D27" s="59" t="s">
        <v>66</v>
      </c>
      <c r="E27" s="84">
        <f>E24*0.05</f>
        <v>2.55</v>
      </c>
      <c r="F27" s="84"/>
      <c r="G27" s="84"/>
      <c r="H27" s="84"/>
      <c r="I27" s="55"/>
      <c r="J27" s="84"/>
      <c r="K27" s="84"/>
      <c r="L27" s="84"/>
      <c r="M27" s="84"/>
      <c r="N27" s="84"/>
      <c r="O27" s="84"/>
      <c r="P27" s="89"/>
    </row>
    <row r="28" spans="1:16" s="1" customFormat="1" ht="12.75">
      <c r="A28" s="66"/>
      <c r="B28" s="44"/>
      <c r="C28" s="57" t="s">
        <v>34</v>
      </c>
      <c r="D28" s="59" t="s">
        <v>1</v>
      </c>
      <c r="E28" s="84">
        <f>E24*0.45</f>
        <v>22.95</v>
      </c>
      <c r="F28" s="84"/>
      <c r="G28" s="84"/>
      <c r="H28" s="84"/>
      <c r="I28" s="55"/>
      <c r="J28" s="84"/>
      <c r="K28" s="84"/>
      <c r="L28" s="84"/>
      <c r="M28" s="84"/>
      <c r="N28" s="84"/>
      <c r="O28" s="84"/>
      <c r="P28" s="89"/>
    </row>
    <row r="29" spans="1:16" s="1" customFormat="1" ht="14.25">
      <c r="A29" s="66"/>
      <c r="B29" s="47"/>
      <c r="C29" s="48" t="s">
        <v>60</v>
      </c>
      <c r="D29" s="49"/>
      <c r="E29" s="76"/>
      <c r="F29" s="55"/>
      <c r="G29" s="84"/>
      <c r="H29" s="84"/>
      <c r="I29" s="55"/>
      <c r="J29" s="55"/>
      <c r="K29" s="84"/>
      <c r="L29" s="84"/>
      <c r="M29" s="84"/>
      <c r="N29" s="84"/>
      <c r="O29" s="84"/>
      <c r="P29" s="89"/>
    </row>
    <row r="30" spans="1:16" s="18" customFormat="1" ht="23.25">
      <c r="A30" s="66">
        <v>8</v>
      </c>
      <c r="B30" s="52"/>
      <c r="C30" s="53" t="s">
        <v>61</v>
      </c>
      <c r="D30" s="46" t="s">
        <v>51</v>
      </c>
      <c r="E30" s="84">
        <v>57.5</v>
      </c>
      <c r="F30" s="84"/>
      <c r="G30" s="84"/>
      <c r="H30" s="84"/>
      <c r="I30" s="55"/>
      <c r="J30" s="84"/>
      <c r="K30" s="84"/>
      <c r="L30" s="84"/>
      <c r="M30" s="84"/>
      <c r="N30" s="84"/>
      <c r="O30" s="84"/>
      <c r="P30" s="89"/>
    </row>
    <row r="31" spans="1:16" s="18" customFormat="1" ht="12.75">
      <c r="A31" s="66"/>
      <c r="B31" s="52"/>
      <c r="C31" s="56" t="s">
        <v>14</v>
      </c>
      <c r="D31" s="54" t="s">
        <v>1</v>
      </c>
      <c r="E31" s="84">
        <f>E30*0.45</f>
        <v>25.88</v>
      </c>
      <c r="F31" s="84"/>
      <c r="G31" s="84"/>
      <c r="H31" s="84"/>
      <c r="I31" s="55"/>
      <c r="J31" s="84"/>
      <c r="K31" s="84"/>
      <c r="L31" s="84"/>
      <c r="M31" s="84"/>
      <c r="N31" s="84"/>
      <c r="O31" s="84"/>
      <c r="P31" s="89"/>
    </row>
    <row r="32" spans="1:16" s="18" customFormat="1" ht="12.75">
      <c r="A32" s="66"/>
      <c r="B32" s="44"/>
      <c r="C32" s="57" t="s">
        <v>62</v>
      </c>
      <c r="D32" s="64" t="s">
        <v>57</v>
      </c>
      <c r="E32" s="84">
        <f>E30*0.07</f>
        <v>4.03</v>
      </c>
      <c r="F32" s="84"/>
      <c r="G32" s="84"/>
      <c r="H32" s="84"/>
      <c r="I32" s="55"/>
      <c r="J32" s="84"/>
      <c r="K32" s="84"/>
      <c r="L32" s="84"/>
      <c r="M32" s="84"/>
      <c r="N32" s="84"/>
      <c r="O32" s="84"/>
      <c r="P32" s="89"/>
    </row>
    <row r="33" spans="1:16" s="1" customFormat="1" ht="22.5">
      <c r="A33" s="66">
        <v>9</v>
      </c>
      <c r="B33" s="52"/>
      <c r="C33" s="53" t="s">
        <v>63</v>
      </c>
      <c r="D33" s="46" t="s">
        <v>51</v>
      </c>
      <c r="E33" s="84">
        <f>E30-E38</f>
        <v>19.4</v>
      </c>
      <c r="F33" s="84"/>
      <c r="G33" s="84"/>
      <c r="H33" s="84"/>
      <c r="I33" s="55"/>
      <c r="J33" s="84"/>
      <c r="K33" s="84"/>
      <c r="L33" s="84"/>
      <c r="M33" s="84"/>
      <c r="N33" s="84"/>
      <c r="O33" s="84"/>
      <c r="P33" s="89"/>
    </row>
    <row r="34" spans="1:16" s="1" customFormat="1" ht="12.75">
      <c r="A34" s="66"/>
      <c r="B34" s="44"/>
      <c r="C34" s="58" t="s">
        <v>14</v>
      </c>
      <c r="D34" s="59" t="s">
        <v>1</v>
      </c>
      <c r="E34" s="84">
        <f>E33*0.4</f>
        <v>7.76</v>
      </c>
      <c r="F34" s="84"/>
      <c r="G34" s="84"/>
      <c r="H34" s="84"/>
      <c r="I34" s="55"/>
      <c r="J34" s="84"/>
      <c r="K34" s="84"/>
      <c r="L34" s="84"/>
      <c r="M34" s="84"/>
      <c r="N34" s="84"/>
      <c r="O34" s="84"/>
      <c r="P34" s="89"/>
    </row>
    <row r="35" spans="1:16" s="1" customFormat="1" ht="12.75">
      <c r="A35" s="66"/>
      <c r="B35" s="44"/>
      <c r="C35" s="58" t="s">
        <v>64</v>
      </c>
      <c r="D35" s="59" t="s">
        <v>1</v>
      </c>
      <c r="E35" s="84">
        <f>E33*1.7</f>
        <v>32.98</v>
      </c>
      <c r="F35" s="84"/>
      <c r="G35" s="84"/>
      <c r="H35" s="84"/>
      <c r="I35" s="55"/>
      <c r="J35" s="84"/>
      <c r="K35" s="84"/>
      <c r="L35" s="84"/>
      <c r="M35" s="84"/>
      <c r="N35" s="84"/>
      <c r="O35" s="84"/>
      <c r="P35" s="89"/>
    </row>
    <row r="36" spans="1:16" s="1" customFormat="1" ht="12.75">
      <c r="A36" s="66"/>
      <c r="B36" s="44"/>
      <c r="C36" s="57" t="s">
        <v>65</v>
      </c>
      <c r="D36" s="59" t="s">
        <v>66</v>
      </c>
      <c r="E36" s="84">
        <f>E33*0.05</f>
        <v>0.97</v>
      </c>
      <c r="F36" s="84"/>
      <c r="G36" s="84"/>
      <c r="H36" s="84"/>
      <c r="I36" s="55"/>
      <c r="J36" s="84"/>
      <c r="K36" s="84"/>
      <c r="L36" s="84"/>
      <c r="M36" s="84"/>
      <c r="N36" s="84"/>
      <c r="O36" s="84"/>
      <c r="P36" s="89"/>
    </row>
    <row r="37" spans="1:16" s="1" customFormat="1" ht="12.75">
      <c r="A37" s="66"/>
      <c r="B37" s="44"/>
      <c r="C37" s="57" t="s">
        <v>67</v>
      </c>
      <c r="D37" s="59" t="s">
        <v>1</v>
      </c>
      <c r="E37" s="84">
        <f>E33*0.45</f>
        <v>8.73</v>
      </c>
      <c r="F37" s="84"/>
      <c r="G37" s="84"/>
      <c r="H37" s="84"/>
      <c r="I37" s="55"/>
      <c r="J37" s="84"/>
      <c r="K37" s="84"/>
      <c r="L37" s="84"/>
      <c r="M37" s="84"/>
      <c r="N37" s="84"/>
      <c r="O37" s="84"/>
      <c r="P37" s="89"/>
    </row>
    <row r="38" spans="1:16" s="1" customFormat="1" ht="22.5">
      <c r="A38" s="66">
        <v>10</v>
      </c>
      <c r="B38" s="50"/>
      <c r="C38" s="45" t="s">
        <v>107</v>
      </c>
      <c r="D38" s="46" t="s">
        <v>79</v>
      </c>
      <c r="E38" s="76">
        <v>38.1</v>
      </c>
      <c r="F38" s="76"/>
      <c r="G38" s="84"/>
      <c r="H38" s="84"/>
      <c r="I38" s="76"/>
      <c r="J38" s="76"/>
      <c r="K38" s="84"/>
      <c r="L38" s="84"/>
      <c r="M38" s="84"/>
      <c r="N38" s="84"/>
      <c r="O38" s="84"/>
      <c r="P38" s="89"/>
    </row>
    <row r="39" spans="1:16" s="1" customFormat="1" ht="12">
      <c r="A39" s="66"/>
      <c r="B39" s="50"/>
      <c r="C39" s="51" t="s">
        <v>14</v>
      </c>
      <c r="D39" s="46" t="s">
        <v>15</v>
      </c>
      <c r="E39" s="76">
        <f>E38*1.1</f>
        <v>41.91</v>
      </c>
      <c r="F39" s="76"/>
      <c r="G39" s="84"/>
      <c r="H39" s="84"/>
      <c r="I39" s="76"/>
      <c r="J39" s="76"/>
      <c r="K39" s="84"/>
      <c r="L39" s="84"/>
      <c r="M39" s="84"/>
      <c r="N39" s="84"/>
      <c r="O39" s="84"/>
      <c r="P39" s="89"/>
    </row>
    <row r="40" spans="1:16" s="1" customFormat="1" ht="12.75">
      <c r="A40" s="66"/>
      <c r="B40" s="50"/>
      <c r="C40" s="51" t="s">
        <v>108</v>
      </c>
      <c r="D40" s="46" t="s">
        <v>79</v>
      </c>
      <c r="E40" s="76">
        <f>E39*1.1</f>
        <v>46.1</v>
      </c>
      <c r="F40" s="76"/>
      <c r="G40" s="84"/>
      <c r="H40" s="84"/>
      <c r="I40" s="76"/>
      <c r="J40" s="76"/>
      <c r="K40" s="84"/>
      <c r="L40" s="84"/>
      <c r="M40" s="84"/>
      <c r="N40" s="84"/>
      <c r="O40" s="84"/>
      <c r="P40" s="89"/>
    </row>
    <row r="41" spans="1:16" s="1" customFormat="1" ht="12">
      <c r="A41" s="66"/>
      <c r="B41" s="50"/>
      <c r="C41" s="51" t="s">
        <v>81</v>
      </c>
      <c r="D41" s="46" t="s">
        <v>1</v>
      </c>
      <c r="E41" s="76">
        <f>E40*1.1</f>
        <v>50.71</v>
      </c>
      <c r="F41" s="76"/>
      <c r="G41" s="84"/>
      <c r="H41" s="84"/>
      <c r="I41" s="76"/>
      <c r="J41" s="76"/>
      <c r="K41" s="84"/>
      <c r="L41" s="84"/>
      <c r="M41" s="84"/>
      <c r="N41" s="84"/>
      <c r="O41" s="84"/>
      <c r="P41" s="89"/>
    </row>
    <row r="42" spans="1:16" s="1" customFormat="1" ht="12">
      <c r="A42" s="66"/>
      <c r="B42" s="50"/>
      <c r="C42" s="51" t="s">
        <v>82</v>
      </c>
      <c r="D42" s="46" t="s">
        <v>1</v>
      </c>
      <c r="E42" s="76">
        <f>E41*1.1</f>
        <v>55.78</v>
      </c>
      <c r="F42" s="76"/>
      <c r="G42" s="84"/>
      <c r="H42" s="84"/>
      <c r="I42" s="76"/>
      <c r="J42" s="76"/>
      <c r="K42" s="84"/>
      <c r="L42" s="84"/>
      <c r="M42" s="84"/>
      <c r="N42" s="84"/>
      <c r="O42" s="84"/>
      <c r="P42" s="89"/>
    </row>
    <row r="43" spans="1:16" s="1" customFormat="1" ht="12">
      <c r="A43" s="66"/>
      <c r="B43" s="50"/>
      <c r="C43" s="51" t="s">
        <v>59</v>
      </c>
      <c r="D43" s="46" t="s">
        <v>55</v>
      </c>
      <c r="E43" s="76">
        <v>1</v>
      </c>
      <c r="F43" s="76"/>
      <c r="G43" s="84"/>
      <c r="H43" s="84"/>
      <c r="I43" s="76"/>
      <c r="J43" s="76"/>
      <c r="K43" s="84"/>
      <c r="L43" s="84"/>
      <c r="M43" s="84"/>
      <c r="N43" s="84"/>
      <c r="O43" s="84"/>
      <c r="P43" s="89"/>
    </row>
    <row r="44" spans="1:16" s="1" customFormat="1" ht="14.25">
      <c r="A44" s="66"/>
      <c r="B44" s="60"/>
      <c r="C44" s="61" t="s">
        <v>68</v>
      </c>
      <c r="D44" s="49"/>
      <c r="E44" s="84"/>
      <c r="F44" s="55"/>
      <c r="G44" s="84"/>
      <c r="H44" s="84"/>
      <c r="I44" s="55"/>
      <c r="J44" s="55"/>
      <c r="K44" s="84"/>
      <c r="L44" s="84"/>
      <c r="M44" s="84"/>
      <c r="N44" s="84"/>
      <c r="O44" s="84"/>
      <c r="P44" s="89"/>
    </row>
    <row r="45" spans="1:16" s="1" customFormat="1" ht="12">
      <c r="A45" s="66">
        <v>11</v>
      </c>
      <c r="B45" s="52"/>
      <c r="C45" s="62" t="s">
        <v>69</v>
      </c>
      <c r="D45" s="46" t="s">
        <v>13</v>
      </c>
      <c r="E45" s="84">
        <v>2</v>
      </c>
      <c r="F45" s="84"/>
      <c r="G45" s="84"/>
      <c r="H45" s="84"/>
      <c r="I45" s="84"/>
      <c r="J45" s="84"/>
      <c r="K45" s="84"/>
      <c r="L45" s="84"/>
      <c r="M45" s="84"/>
      <c r="N45" s="84"/>
      <c r="O45" s="84"/>
      <c r="P45" s="89"/>
    </row>
    <row r="46" spans="1:16" s="1" customFormat="1" ht="22.5">
      <c r="A46" s="66"/>
      <c r="B46" s="44"/>
      <c r="C46" s="56" t="s">
        <v>86</v>
      </c>
      <c r="D46" s="46" t="s">
        <v>13</v>
      </c>
      <c r="E46" s="84">
        <f>E45</f>
        <v>2</v>
      </c>
      <c r="F46" s="84"/>
      <c r="G46" s="84"/>
      <c r="H46" s="84"/>
      <c r="I46" s="84"/>
      <c r="J46" s="84"/>
      <c r="K46" s="84"/>
      <c r="L46" s="84"/>
      <c r="M46" s="84"/>
      <c r="N46" s="84"/>
      <c r="O46" s="84"/>
      <c r="P46" s="89"/>
    </row>
    <row r="47" spans="1:16" s="1" customFormat="1" ht="12">
      <c r="A47" s="66"/>
      <c r="B47" s="44"/>
      <c r="C47" s="57" t="s">
        <v>70</v>
      </c>
      <c r="D47" s="59" t="s">
        <v>71</v>
      </c>
      <c r="E47" s="84">
        <v>1</v>
      </c>
      <c r="F47" s="84"/>
      <c r="G47" s="84"/>
      <c r="H47" s="84"/>
      <c r="I47" s="84"/>
      <c r="J47" s="84"/>
      <c r="K47" s="84"/>
      <c r="L47" s="84"/>
      <c r="M47" s="84"/>
      <c r="N47" s="84"/>
      <c r="O47" s="84"/>
      <c r="P47" s="89"/>
    </row>
    <row r="48" spans="1:16" s="21" customFormat="1" ht="12">
      <c r="A48" s="66"/>
      <c r="B48" s="44"/>
      <c r="C48" s="57" t="s">
        <v>72</v>
      </c>
      <c r="D48" s="59" t="s">
        <v>66</v>
      </c>
      <c r="E48" s="84">
        <v>9.3</v>
      </c>
      <c r="F48" s="84"/>
      <c r="G48" s="84"/>
      <c r="H48" s="84"/>
      <c r="I48" s="84"/>
      <c r="J48" s="84"/>
      <c r="K48" s="84"/>
      <c r="L48" s="84"/>
      <c r="M48" s="84"/>
      <c r="N48" s="84"/>
      <c r="O48" s="84"/>
      <c r="P48" s="89"/>
    </row>
    <row r="49" spans="1:16" s="21" customFormat="1" ht="12">
      <c r="A49" s="66"/>
      <c r="B49" s="44"/>
      <c r="C49" s="57" t="s">
        <v>73</v>
      </c>
      <c r="D49" s="59" t="s">
        <v>71</v>
      </c>
      <c r="E49" s="84">
        <v>6</v>
      </c>
      <c r="F49" s="84"/>
      <c r="G49" s="84"/>
      <c r="H49" s="84"/>
      <c r="I49" s="84"/>
      <c r="J49" s="84"/>
      <c r="K49" s="84"/>
      <c r="L49" s="84"/>
      <c r="M49" s="84"/>
      <c r="N49" s="84"/>
      <c r="O49" s="84"/>
      <c r="P49" s="89"/>
    </row>
    <row r="50" spans="1:16" s="1" customFormat="1" ht="12">
      <c r="A50" s="66"/>
      <c r="B50" s="50"/>
      <c r="C50" s="51" t="s">
        <v>59</v>
      </c>
      <c r="D50" s="46" t="s">
        <v>55</v>
      </c>
      <c r="E50" s="76">
        <v>1</v>
      </c>
      <c r="F50" s="76"/>
      <c r="G50" s="84"/>
      <c r="H50" s="84"/>
      <c r="I50" s="76"/>
      <c r="J50" s="84"/>
      <c r="K50" s="84"/>
      <c r="L50" s="84"/>
      <c r="M50" s="84"/>
      <c r="N50" s="84"/>
      <c r="O50" s="84"/>
      <c r="P50" s="89"/>
    </row>
    <row r="51" spans="1:16" s="1" customFormat="1" ht="14.25">
      <c r="A51" s="66"/>
      <c r="B51" s="47"/>
      <c r="C51" s="48" t="s">
        <v>74</v>
      </c>
      <c r="D51" s="49"/>
      <c r="E51" s="55"/>
      <c r="F51" s="55"/>
      <c r="G51" s="84"/>
      <c r="H51" s="84"/>
      <c r="I51" s="55"/>
      <c r="J51" s="55"/>
      <c r="K51" s="84"/>
      <c r="L51" s="84"/>
      <c r="M51" s="84"/>
      <c r="N51" s="84"/>
      <c r="O51" s="84"/>
      <c r="P51" s="89"/>
    </row>
    <row r="52" spans="1:16" s="18" customFormat="1" ht="22.5">
      <c r="A52" s="66">
        <v>12</v>
      </c>
      <c r="B52" s="50"/>
      <c r="C52" s="45" t="s">
        <v>75</v>
      </c>
      <c r="D52" s="46" t="s">
        <v>51</v>
      </c>
      <c r="E52" s="76">
        <v>51</v>
      </c>
      <c r="F52" s="76"/>
      <c r="G52" s="84"/>
      <c r="H52" s="84"/>
      <c r="I52" s="76"/>
      <c r="J52" s="76"/>
      <c r="K52" s="84"/>
      <c r="L52" s="84"/>
      <c r="M52" s="84"/>
      <c r="N52" s="84"/>
      <c r="O52" s="84"/>
      <c r="P52" s="89"/>
    </row>
    <row r="53" spans="1:16" s="18" customFormat="1" ht="22.5">
      <c r="A53" s="66"/>
      <c r="B53" s="50"/>
      <c r="C53" s="51" t="s">
        <v>76</v>
      </c>
      <c r="D53" s="46" t="s">
        <v>1</v>
      </c>
      <c r="E53" s="76">
        <f>E52*5.5</f>
        <v>280.5</v>
      </c>
      <c r="F53" s="76"/>
      <c r="G53" s="84"/>
      <c r="H53" s="84"/>
      <c r="I53" s="76"/>
      <c r="J53" s="76"/>
      <c r="K53" s="84"/>
      <c r="L53" s="84"/>
      <c r="M53" s="84"/>
      <c r="N53" s="84"/>
      <c r="O53" s="84"/>
      <c r="P53" s="89"/>
    </row>
    <row r="54" spans="1:16" s="1" customFormat="1" ht="12">
      <c r="A54" s="66"/>
      <c r="B54" s="50"/>
      <c r="C54" s="51" t="s">
        <v>77</v>
      </c>
      <c r="D54" s="46" t="s">
        <v>15</v>
      </c>
      <c r="E54" s="76">
        <f>E52*0.35</f>
        <v>17.85</v>
      </c>
      <c r="F54" s="76"/>
      <c r="G54" s="84"/>
      <c r="H54" s="84"/>
      <c r="I54" s="76"/>
      <c r="J54" s="76"/>
      <c r="K54" s="84"/>
      <c r="L54" s="84"/>
      <c r="M54" s="84"/>
      <c r="N54" s="84"/>
      <c r="O54" s="84"/>
      <c r="P54" s="89"/>
    </row>
    <row r="55" spans="1:16" s="1" customFormat="1" ht="12">
      <c r="A55" s="66"/>
      <c r="B55" s="50"/>
      <c r="C55" s="51" t="s">
        <v>59</v>
      </c>
      <c r="D55" s="46" t="s">
        <v>55</v>
      </c>
      <c r="E55" s="76">
        <v>1</v>
      </c>
      <c r="F55" s="76"/>
      <c r="G55" s="84"/>
      <c r="H55" s="84"/>
      <c r="I55" s="76"/>
      <c r="J55" s="76"/>
      <c r="K55" s="84"/>
      <c r="L55" s="84"/>
      <c r="M55" s="84"/>
      <c r="N55" s="84"/>
      <c r="O55" s="84"/>
      <c r="P55" s="89"/>
    </row>
    <row r="56" spans="1:16" s="1" customFormat="1" ht="12.75">
      <c r="A56" s="66">
        <v>13</v>
      </c>
      <c r="B56" s="50"/>
      <c r="C56" s="45" t="s">
        <v>78</v>
      </c>
      <c r="D56" s="46" t="s">
        <v>79</v>
      </c>
      <c r="E56" s="76">
        <f>E52</f>
        <v>51</v>
      </c>
      <c r="F56" s="76"/>
      <c r="G56" s="84"/>
      <c r="H56" s="84"/>
      <c r="I56" s="76"/>
      <c r="J56" s="76"/>
      <c r="K56" s="84"/>
      <c r="L56" s="84"/>
      <c r="M56" s="84"/>
      <c r="N56" s="84"/>
      <c r="O56" s="84"/>
      <c r="P56" s="89"/>
    </row>
    <row r="57" spans="1:16" s="1" customFormat="1" ht="12">
      <c r="A57" s="66"/>
      <c r="B57" s="50"/>
      <c r="C57" s="51" t="s">
        <v>14</v>
      </c>
      <c r="D57" s="46" t="s">
        <v>15</v>
      </c>
      <c r="E57" s="76">
        <f>E56*1.1</f>
        <v>56.1</v>
      </c>
      <c r="F57" s="76"/>
      <c r="G57" s="84"/>
      <c r="H57" s="84"/>
      <c r="I57" s="76"/>
      <c r="J57" s="76"/>
      <c r="K57" s="84"/>
      <c r="L57" s="84"/>
      <c r="M57" s="84"/>
      <c r="N57" s="84"/>
      <c r="O57" s="84"/>
      <c r="P57" s="89"/>
    </row>
    <row r="58" spans="1:16" s="1" customFormat="1" ht="12.75">
      <c r="A58" s="66"/>
      <c r="B58" s="50"/>
      <c r="C58" s="51" t="s">
        <v>80</v>
      </c>
      <c r="D58" s="46" t="s">
        <v>79</v>
      </c>
      <c r="E58" s="76">
        <f>E57*1.1</f>
        <v>61.71</v>
      </c>
      <c r="F58" s="76"/>
      <c r="G58" s="84"/>
      <c r="H58" s="84"/>
      <c r="I58" s="76"/>
      <c r="J58" s="76"/>
      <c r="K58" s="84"/>
      <c r="L58" s="84"/>
      <c r="M58" s="84"/>
      <c r="N58" s="84"/>
      <c r="O58" s="84"/>
      <c r="P58" s="89"/>
    </row>
    <row r="59" spans="1:16" s="1" customFormat="1" ht="12">
      <c r="A59" s="66"/>
      <c r="B59" s="50"/>
      <c r="C59" s="51" t="s">
        <v>81</v>
      </c>
      <c r="D59" s="46" t="s">
        <v>1</v>
      </c>
      <c r="E59" s="76">
        <f>E58*1.1</f>
        <v>67.88</v>
      </c>
      <c r="F59" s="76"/>
      <c r="G59" s="84"/>
      <c r="H59" s="84"/>
      <c r="I59" s="76"/>
      <c r="J59" s="76"/>
      <c r="K59" s="84"/>
      <c r="L59" s="84"/>
      <c r="M59" s="84"/>
      <c r="N59" s="84"/>
      <c r="O59" s="84"/>
      <c r="P59" s="89"/>
    </row>
    <row r="60" spans="1:16" s="1" customFormat="1" ht="12">
      <c r="A60" s="66"/>
      <c r="B60" s="50"/>
      <c r="C60" s="51" t="s">
        <v>82</v>
      </c>
      <c r="D60" s="46" t="s">
        <v>1</v>
      </c>
      <c r="E60" s="76">
        <f>E59*1.1</f>
        <v>74.67</v>
      </c>
      <c r="F60" s="76"/>
      <c r="G60" s="84"/>
      <c r="H60" s="84"/>
      <c r="I60" s="76"/>
      <c r="J60" s="76"/>
      <c r="K60" s="84"/>
      <c r="L60" s="84"/>
      <c r="M60" s="84"/>
      <c r="N60" s="84"/>
      <c r="O60" s="84"/>
      <c r="P60" s="89"/>
    </row>
    <row r="61" spans="1:16" s="1" customFormat="1" ht="12">
      <c r="A61" s="66"/>
      <c r="B61" s="50"/>
      <c r="C61" s="51" t="s">
        <v>59</v>
      </c>
      <c r="D61" s="46" t="s">
        <v>55</v>
      </c>
      <c r="E61" s="76">
        <v>1</v>
      </c>
      <c r="F61" s="76"/>
      <c r="G61" s="84"/>
      <c r="H61" s="84"/>
      <c r="I61" s="76"/>
      <c r="J61" s="76"/>
      <c r="K61" s="84"/>
      <c r="L61" s="84"/>
      <c r="M61" s="84"/>
      <c r="N61" s="84"/>
      <c r="O61" s="84"/>
      <c r="P61" s="89"/>
    </row>
    <row r="62" spans="1:16" s="1" customFormat="1" ht="12">
      <c r="A62" s="66">
        <v>14</v>
      </c>
      <c r="B62" s="50"/>
      <c r="C62" s="45" t="s">
        <v>110</v>
      </c>
      <c r="D62" s="46" t="s">
        <v>13</v>
      </c>
      <c r="E62" s="76">
        <v>4</v>
      </c>
      <c r="F62" s="76"/>
      <c r="G62" s="84"/>
      <c r="H62" s="84"/>
      <c r="I62" s="76"/>
      <c r="J62" s="76"/>
      <c r="K62" s="84"/>
      <c r="L62" s="84"/>
      <c r="M62" s="84"/>
      <c r="N62" s="84"/>
      <c r="O62" s="84"/>
      <c r="P62" s="89"/>
    </row>
    <row r="63" spans="1:16" s="1" customFormat="1" ht="22.5">
      <c r="A63" s="116"/>
      <c r="B63" s="63"/>
      <c r="C63" s="117" t="s">
        <v>219</v>
      </c>
      <c r="D63" s="64" t="s">
        <v>13</v>
      </c>
      <c r="E63" s="82">
        <v>2</v>
      </c>
      <c r="F63" s="82"/>
      <c r="G63" s="118"/>
      <c r="H63" s="118"/>
      <c r="I63" s="82"/>
      <c r="J63" s="82"/>
      <c r="K63" s="118"/>
      <c r="L63" s="118"/>
      <c r="M63" s="118"/>
      <c r="N63" s="118"/>
      <c r="O63" s="118"/>
      <c r="P63" s="119"/>
    </row>
    <row r="64" spans="1:16" s="1" customFormat="1" ht="22.5">
      <c r="A64" s="116"/>
      <c r="B64" s="63"/>
      <c r="C64" s="117" t="s">
        <v>220</v>
      </c>
      <c r="D64" s="64" t="s">
        <v>13</v>
      </c>
      <c r="E64" s="82">
        <v>3</v>
      </c>
      <c r="F64" s="82"/>
      <c r="G64" s="118"/>
      <c r="H64" s="118"/>
      <c r="I64" s="82"/>
      <c r="J64" s="82"/>
      <c r="K64" s="118"/>
      <c r="L64" s="118"/>
      <c r="M64" s="118"/>
      <c r="N64" s="118"/>
      <c r="O64" s="118"/>
      <c r="P64" s="119"/>
    </row>
    <row r="65" spans="1:16" s="1" customFormat="1" ht="12">
      <c r="A65" s="66"/>
      <c r="B65" s="50"/>
      <c r="C65" s="51" t="s">
        <v>59</v>
      </c>
      <c r="D65" s="46" t="s">
        <v>55</v>
      </c>
      <c r="E65" s="76">
        <v>1</v>
      </c>
      <c r="F65" s="76"/>
      <c r="G65" s="84"/>
      <c r="H65" s="84"/>
      <c r="I65" s="76"/>
      <c r="J65" s="76"/>
      <c r="K65" s="84"/>
      <c r="L65" s="84"/>
      <c r="M65" s="84"/>
      <c r="N65" s="84"/>
      <c r="O65" s="84"/>
      <c r="P65" s="89"/>
    </row>
    <row r="66" spans="1:16" s="68" customFormat="1" ht="14.25">
      <c r="A66" s="33"/>
      <c r="B66" s="67"/>
      <c r="C66" s="48" t="s">
        <v>83</v>
      </c>
      <c r="D66" s="72"/>
      <c r="E66" s="77"/>
      <c r="F66" s="77"/>
      <c r="G66" s="84"/>
      <c r="H66" s="77"/>
      <c r="I66" s="77"/>
      <c r="J66" s="77"/>
      <c r="K66" s="77"/>
      <c r="L66" s="77"/>
      <c r="M66" s="77"/>
      <c r="N66" s="77"/>
      <c r="O66" s="77"/>
      <c r="P66" s="89"/>
    </row>
    <row r="67" spans="1:16" s="18" customFormat="1" ht="13.5">
      <c r="A67" s="33">
        <v>15</v>
      </c>
      <c r="B67" s="22"/>
      <c r="C67" s="45" t="s">
        <v>84</v>
      </c>
      <c r="D67" s="46" t="s">
        <v>12</v>
      </c>
      <c r="E67" s="76">
        <v>5.8</v>
      </c>
      <c r="F67" s="76"/>
      <c r="G67" s="84"/>
      <c r="H67" s="76"/>
      <c r="I67" s="76"/>
      <c r="J67" s="76"/>
      <c r="K67" s="76"/>
      <c r="L67" s="76"/>
      <c r="M67" s="76"/>
      <c r="N67" s="76"/>
      <c r="O67" s="76"/>
      <c r="P67" s="89"/>
    </row>
    <row r="68" spans="1:16" s="18" customFormat="1" ht="12">
      <c r="A68" s="33"/>
      <c r="B68" s="16"/>
      <c r="C68" s="51" t="s">
        <v>14</v>
      </c>
      <c r="D68" s="46" t="s">
        <v>15</v>
      </c>
      <c r="E68" s="76">
        <f>E67*0.2</f>
        <v>1.16</v>
      </c>
      <c r="F68" s="76"/>
      <c r="G68" s="84"/>
      <c r="H68" s="76"/>
      <c r="I68" s="76"/>
      <c r="J68" s="76"/>
      <c r="K68" s="76"/>
      <c r="L68" s="76"/>
      <c r="M68" s="76"/>
      <c r="N68" s="76"/>
      <c r="O68" s="76"/>
      <c r="P68" s="89"/>
    </row>
    <row r="69" spans="1:16" s="18" customFormat="1" ht="13.5">
      <c r="A69" s="33">
        <v>16</v>
      </c>
      <c r="B69" s="22"/>
      <c r="C69" s="45" t="s">
        <v>85</v>
      </c>
      <c r="D69" s="46" t="s">
        <v>12</v>
      </c>
      <c r="E69" s="76">
        <v>5.8</v>
      </c>
      <c r="F69" s="76"/>
      <c r="G69" s="84"/>
      <c r="H69" s="76"/>
      <c r="I69" s="76"/>
      <c r="J69" s="76"/>
      <c r="K69" s="76"/>
      <c r="L69" s="76"/>
      <c r="M69" s="76"/>
      <c r="N69" s="76"/>
      <c r="O69" s="76"/>
      <c r="P69" s="89"/>
    </row>
    <row r="70" spans="1:16" s="18" customFormat="1" ht="12">
      <c r="A70" s="33"/>
      <c r="B70" s="16"/>
      <c r="C70" s="51" t="s">
        <v>34</v>
      </c>
      <c r="D70" s="46" t="s">
        <v>15</v>
      </c>
      <c r="E70" s="76">
        <f>E69*0.3</f>
        <v>1.74</v>
      </c>
      <c r="F70" s="76"/>
      <c r="G70" s="84"/>
      <c r="H70" s="76"/>
      <c r="I70" s="76"/>
      <c r="J70" s="76"/>
      <c r="K70" s="76"/>
      <c r="L70" s="76"/>
      <c r="M70" s="76"/>
      <c r="N70" s="76"/>
      <c r="O70" s="76"/>
      <c r="P70" s="89"/>
    </row>
    <row r="71" spans="1:16" s="1" customFormat="1" ht="14.25">
      <c r="A71" s="66"/>
      <c r="B71" s="47"/>
      <c r="C71" s="48" t="s">
        <v>109</v>
      </c>
      <c r="D71" s="49"/>
      <c r="E71" s="55"/>
      <c r="F71" s="55"/>
      <c r="G71" s="84"/>
      <c r="H71" s="84"/>
      <c r="I71" s="55"/>
      <c r="J71" s="55"/>
      <c r="K71" s="84"/>
      <c r="L71" s="84"/>
      <c r="M71" s="84"/>
      <c r="N71" s="84"/>
      <c r="O71" s="84"/>
      <c r="P71" s="89"/>
    </row>
    <row r="72" spans="1:16" s="1" customFormat="1" ht="22.5">
      <c r="A72" s="66">
        <v>17</v>
      </c>
      <c r="B72" s="63"/>
      <c r="C72" s="65" t="s">
        <v>178</v>
      </c>
      <c r="D72" s="64" t="s">
        <v>13</v>
      </c>
      <c r="E72" s="82">
        <v>1</v>
      </c>
      <c r="F72" s="82"/>
      <c r="G72" s="84"/>
      <c r="H72" s="84"/>
      <c r="I72" s="82"/>
      <c r="J72" s="82"/>
      <c r="K72" s="84"/>
      <c r="L72" s="84"/>
      <c r="M72" s="84"/>
      <c r="N72" s="84"/>
      <c r="O72" s="84"/>
      <c r="P72" s="89"/>
    </row>
    <row r="73" spans="1:16" s="18" customFormat="1" ht="23.25">
      <c r="A73" s="66">
        <v>18</v>
      </c>
      <c r="B73" s="52"/>
      <c r="C73" s="53" t="s">
        <v>179</v>
      </c>
      <c r="D73" s="64" t="s">
        <v>13</v>
      </c>
      <c r="E73" s="84">
        <v>1</v>
      </c>
      <c r="F73" s="84"/>
      <c r="G73" s="84"/>
      <c r="H73" s="84"/>
      <c r="I73" s="55"/>
      <c r="J73" s="84"/>
      <c r="K73" s="84"/>
      <c r="L73" s="84"/>
      <c r="M73" s="84"/>
      <c r="N73" s="84"/>
      <c r="O73" s="84"/>
      <c r="P73" s="89"/>
    </row>
    <row r="74" spans="1:16" s="1" customFormat="1" ht="22.5">
      <c r="A74" s="66">
        <v>19</v>
      </c>
      <c r="B74" s="52"/>
      <c r="C74" s="53" t="s">
        <v>180</v>
      </c>
      <c r="D74" s="64" t="s">
        <v>13</v>
      </c>
      <c r="E74" s="84">
        <v>1</v>
      </c>
      <c r="F74" s="84"/>
      <c r="G74" s="84"/>
      <c r="H74" s="84"/>
      <c r="I74" s="55"/>
      <c r="J74" s="84"/>
      <c r="K74" s="84"/>
      <c r="L74" s="84"/>
      <c r="M74" s="84"/>
      <c r="N74" s="84"/>
      <c r="O74" s="84"/>
      <c r="P74" s="89"/>
    </row>
    <row r="75" spans="1:16" s="1" customFormat="1" ht="33.75">
      <c r="A75" s="66">
        <v>20</v>
      </c>
      <c r="B75" s="52"/>
      <c r="C75" s="53" t="s">
        <v>181</v>
      </c>
      <c r="D75" s="64" t="s">
        <v>13</v>
      </c>
      <c r="E75" s="84">
        <v>1</v>
      </c>
      <c r="F75" s="84"/>
      <c r="G75" s="84"/>
      <c r="H75" s="84"/>
      <c r="I75" s="55"/>
      <c r="J75" s="84"/>
      <c r="K75" s="84"/>
      <c r="L75" s="84"/>
      <c r="M75" s="84"/>
      <c r="N75" s="84"/>
      <c r="O75" s="84"/>
      <c r="P75" s="89"/>
    </row>
    <row r="76" spans="1:16" s="1" customFormat="1" ht="33.75">
      <c r="A76" s="66">
        <v>21</v>
      </c>
      <c r="B76" s="52"/>
      <c r="C76" s="53" t="s">
        <v>182</v>
      </c>
      <c r="D76" s="64" t="s">
        <v>13</v>
      </c>
      <c r="E76" s="84">
        <v>1</v>
      </c>
      <c r="F76" s="84"/>
      <c r="G76" s="84"/>
      <c r="H76" s="84"/>
      <c r="I76" s="84"/>
      <c r="J76" s="84"/>
      <c r="K76" s="84"/>
      <c r="L76" s="84"/>
      <c r="M76" s="84"/>
      <c r="N76" s="84"/>
      <c r="O76" s="84"/>
      <c r="P76" s="89"/>
    </row>
    <row r="77" spans="1:16" s="18" customFormat="1" ht="22.5">
      <c r="A77" s="66">
        <v>22</v>
      </c>
      <c r="B77" s="50"/>
      <c r="C77" s="45" t="s">
        <v>183</v>
      </c>
      <c r="D77" s="64" t="s">
        <v>13</v>
      </c>
      <c r="E77" s="76">
        <v>1</v>
      </c>
      <c r="F77" s="76"/>
      <c r="G77" s="84"/>
      <c r="H77" s="84"/>
      <c r="I77" s="76"/>
      <c r="J77" s="76"/>
      <c r="K77" s="84"/>
      <c r="L77" s="84"/>
      <c r="M77" s="84"/>
      <c r="N77" s="84"/>
      <c r="O77" s="84"/>
      <c r="P77" s="89"/>
    </row>
    <row r="78" spans="1:16" s="18" customFormat="1" ht="56.25">
      <c r="A78" s="66">
        <v>23</v>
      </c>
      <c r="B78" s="22"/>
      <c r="C78" s="45" t="s">
        <v>184</v>
      </c>
      <c r="D78" s="64" t="s">
        <v>13</v>
      </c>
      <c r="E78" s="76">
        <v>1</v>
      </c>
      <c r="F78" s="76"/>
      <c r="G78" s="84"/>
      <c r="H78" s="76"/>
      <c r="I78" s="76"/>
      <c r="J78" s="76"/>
      <c r="K78" s="76"/>
      <c r="L78" s="76"/>
      <c r="M78" s="76"/>
      <c r="N78" s="76"/>
      <c r="O78" s="76"/>
      <c r="P78" s="89"/>
    </row>
    <row r="79" spans="1:16" s="18" customFormat="1" ht="22.5">
      <c r="A79" s="66">
        <v>24</v>
      </c>
      <c r="B79" s="22"/>
      <c r="C79" s="45" t="s">
        <v>185</v>
      </c>
      <c r="D79" s="64" t="s">
        <v>13</v>
      </c>
      <c r="E79" s="76">
        <v>1</v>
      </c>
      <c r="F79" s="76"/>
      <c r="G79" s="84"/>
      <c r="H79" s="76"/>
      <c r="I79" s="76"/>
      <c r="J79" s="76"/>
      <c r="K79" s="76"/>
      <c r="L79" s="76"/>
      <c r="M79" s="76"/>
      <c r="N79" s="76"/>
      <c r="O79" s="76"/>
      <c r="P79" s="89"/>
    </row>
    <row r="80" spans="1:16" s="1" customFormat="1" ht="45">
      <c r="A80" s="66">
        <v>25</v>
      </c>
      <c r="B80" s="44"/>
      <c r="C80" s="45" t="s">
        <v>186</v>
      </c>
      <c r="D80" s="64" t="s">
        <v>13</v>
      </c>
      <c r="E80" s="76">
        <v>1</v>
      </c>
      <c r="F80" s="84"/>
      <c r="G80" s="84"/>
      <c r="H80" s="84"/>
      <c r="I80" s="84"/>
      <c r="J80" s="84"/>
      <c r="K80" s="84"/>
      <c r="L80" s="84"/>
      <c r="M80" s="84"/>
      <c r="N80" s="84"/>
      <c r="O80" s="84"/>
      <c r="P80" s="89"/>
    </row>
    <row r="81" spans="1:16" s="1" customFormat="1" ht="22.5">
      <c r="A81" s="66">
        <v>26</v>
      </c>
      <c r="B81" s="44"/>
      <c r="C81" s="45" t="s">
        <v>187</v>
      </c>
      <c r="D81" s="64" t="s">
        <v>13</v>
      </c>
      <c r="E81" s="76">
        <v>1</v>
      </c>
      <c r="F81" s="84"/>
      <c r="G81" s="84"/>
      <c r="H81" s="84"/>
      <c r="I81" s="84"/>
      <c r="J81" s="84"/>
      <c r="K81" s="84"/>
      <c r="L81" s="84"/>
      <c r="M81" s="84"/>
      <c r="N81" s="84"/>
      <c r="O81" s="84"/>
      <c r="P81" s="89"/>
    </row>
    <row r="82" spans="1:16" s="1" customFormat="1" ht="33.75">
      <c r="A82" s="66">
        <v>27</v>
      </c>
      <c r="B82" s="44"/>
      <c r="C82" s="45" t="s">
        <v>191</v>
      </c>
      <c r="D82" s="64" t="s">
        <v>13</v>
      </c>
      <c r="E82" s="76">
        <v>1</v>
      </c>
      <c r="F82" s="84"/>
      <c r="G82" s="84"/>
      <c r="H82" s="84"/>
      <c r="I82" s="84"/>
      <c r="J82" s="84"/>
      <c r="K82" s="84"/>
      <c r="L82" s="84"/>
      <c r="M82" s="84"/>
      <c r="N82" s="84"/>
      <c r="O82" s="84"/>
      <c r="P82" s="89"/>
    </row>
    <row r="83" spans="1:16" s="1" customFormat="1" ht="56.25">
      <c r="A83" s="66">
        <v>28</v>
      </c>
      <c r="B83" s="44"/>
      <c r="C83" s="45" t="s">
        <v>188</v>
      </c>
      <c r="D83" s="64" t="s">
        <v>13</v>
      </c>
      <c r="E83" s="76">
        <v>1</v>
      </c>
      <c r="F83" s="84"/>
      <c r="G83" s="84"/>
      <c r="H83" s="84"/>
      <c r="I83" s="84"/>
      <c r="J83" s="84"/>
      <c r="K83" s="84"/>
      <c r="L83" s="84"/>
      <c r="M83" s="84"/>
      <c r="N83" s="84"/>
      <c r="O83" s="84"/>
      <c r="P83" s="89"/>
    </row>
    <row r="84" spans="1:16" s="1" customFormat="1" ht="33.75">
      <c r="A84" s="66">
        <v>29</v>
      </c>
      <c r="B84" s="63"/>
      <c r="C84" s="65" t="s">
        <v>217</v>
      </c>
      <c r="D84" s="64" t="s">
        <v>13</v>
      </c>
      <c r="E84" s="82">
        <v>2</v>
      </c>
      <c r="F84" s="82"/>
      <c r="G84" s="84"/>
      <c r="H84" s="84"/>
      <c r="I84" s="82"/>
      <c r="J84" s="82"/>
      <c r="K84" s="84"/>
      <c r="L84" s="84"/>
      <c r="M84" s="84"/>
      <c r="N84" s="84"/>
      <c r="O84" s="84"/>
      <c r="P84" s="89"/>
    </row>
    <row r="85" spans="1:16" s="18" customFormat="1" ht="33.75">
      <c r="A85" s="66">
        <v>30</v>
      </c>
      <c r="B85" s="52"/>
      <c r="C85" s="65" t="s">
        <v>218</v>
      </c>
      <c r="D85" s="64" t="s">
        <v>13</v>
      </c>
      <c r="E85" s="84">
        <v>1</v>
      </c>
      <c r="F85" s="84"/>
      <c r="G85" s="84"/>
      <c r="H85" s="84"/>
      <c r="I85" s="55"/>
      <c r="J85" s="84"/>
      <c r="K85" s="84"/>
      <c r="L85" s="84"/>
      <c r="M85" s="84"/>
      <c r="N85" s="84"/>
      <c r="O85" s="84"/>
      <c r="P85" s="89"/>
    </row>
    <row r="86" spans="1:16" s="18" customFormat="1" ht="45">
      <c r="A86" s="66">
        <v>31</v>
      </c>
      <c r="B86" s="50"/>
      <c r="C86" s="65" t="s">
        <v>189</v>
      </c>
      <c r="D86" s="64" t="s">
        <v>13</v>
      </c>
      <c r="E86" s="76">
        <v>1</v>
      </c>
      <c r="F86" s="76"/>
      <c r="G86" s="84"/>
      <c r="H86" s="84"/>
      <c r="I86" s="76"/>
      <c r="J86" s="76"/>
      <c r="K86" s="84"/>
      <c r="L86" s="84"/>
      <c r="M86" s="84"/>
      <c r="N86" s="84"/>
      <c r="O86" s="84"/>
      <c r="P86" s="89"/>
    </row>
    <row r="87" spans="1:16" s="1" customFormat="1" ht="33.75">
      <c r="A87" s="66">
        <v>32</v>
      </c>
      <c r="B87" s="44"/>
      <c r="C87" s="65" t="s">
        <v>192</v>
      </c>
      <c r="D87" s="64" t="s">
        <v>13</v>
      </c>
      <c r="E87" s="76">
        <v>1</v>
      </c>
      <c r="F87" s="84"/>
      <c r="G87" s="84"/>
      <c r="H87" s="84"/>
      <c r="I87" s="84"/>
      <c r="J87" s="84"/>
      <c r="K87" s="84"/>
      <c r="L87" s="84"/>
      <c r="M87" s="84"/>
      <c r="N87" s="84"/>
      <c r="O87" s="84"/>
      <c r="P87" s="89"/>
    </row>
    <row r="88" spans="1:16" s="1" customFormat="1" ht="56.25">
      <c r="A88" s="66">
        <v>33</v>
      </c>
      <c r="B88" s="44"/>
      <c r="C88" s="65" t="s">
        <v>193</v>
      </c>
      <c r="D88" s="64" t="s">
        <v>13</v>
      </c>
      <c r="E88" s="76">
        <v>2</v>
      </c>
      <c r="F88" s="84"/>
      <c r="G88" s="84"/>
      <c r="H88" s="84"/>
      <c r="I88" s="84"/>
      <c r="J88" s="84"/>
      <c r="K88" s="84"/>
      <c r="L88" s="84"/>
      <c r="M88" s="84"/>
      <c r="N88" s="84"/>
      <c r="O88" s="84"/>
      <c r="P88" s="89"/>
    </row>
    <row r="89" spans="1:16" s="1" customFormat="1" ht="45">
      <c r="A89" s="66">
        <v>34</v>
      </c>
      <c r="B89" s="44"/>
      <c r="C89" s="65" t="s">
        <v>194</v>
      </c>
      <c r="D89" s="64" t="s">
        <v>13</v>
      </c>
      <c r="E89" s="76">
        <v>2</v>
      </c>
      <c r="F89" s="84"/>
      <c r="G89" s="84"/>
      <c r="H89" s="84"/>
      <c r="I89" s="84"/>
      <c r="J89" s="84"/>
      <c r="K89" s="84"/>
      <c r="L89" s="84"/>
      <c r="M89" s="84"/>
      <c r="N89" s="84"/>
      <c r="O89" s="84"/>
      <c r="P89" s="89"/>
    </row>
    <row r="90" spans="1:16" s="1" customFormat="1" ht="33.75">
      <c r="A90" s="66">
        <v>35</v>
      </c>
      <c r="B90" s="44"/>
      <c r="C90" s="65" t="s">
        <v>195</v>
      </c>
      <c r="D90" s="64" t="s">
        <v>13</v>
      </c>
      <c r="E90" s="76">
        <v>2</v>
      </c>
      <c r="F90" s="84"/>
      <c r="G90" s="84"/>
      <c r="H90" s="84"/>
      <c r="I90" s="84"/>
      <c r="J90" s="84"/>
      <c r="K90" s="84"/>
      <c r="L90" s="84"/>
      <c r="M90" s="84"/>
      <c r="N90" s="84"/>
      <c r="O90" s="84"/>
      <c r="P90" s="89"/>
    </row>
    <row r="91" spans="1:16" s="1" customFormat="1" ht="33.75">
      <c r="A91" s="66">
        <v>36</v>
      </c>
      <c r="B91" s="44"/>
      <c r="C91" s="65" t="s">
        <v>196</v>
      </c>
      <c r="D91" s="64" t="s">
        <v>13</v>
      </c>
      <c r="E91" s="76">
        <v>1</v>
      </c>
      <c r="F91" s="84"/>
      <c r="G91" s="84"/>
      <c r="H91" s="84"/>
      <c r="I91" s="84"/>
      <c r="J91" s="84"/>
      <c r="K91" s="84"/>
      <c r="L91" s="84"/>
      <c r="M91" s="84"/>
      <c r="N91" s="84"/>
      <c r="O91" s="84"/>
      <c r="P91" s="89"/>
    </row>
    <row r="92" spans="1:16" s="1" customFormat="1" ht="45">
      <c r="A92" s="66">
        <v>37</v>
      </c>
      <c r="B92" s="44"/>
      <c r="C92" s="65" t="s">
        <v>197</v>
      </c>
      <c r="D92" s="64" t="s">
        <v>13</v>
      </c>
      <c r="E92" s="76">
        <v>1</v>
      </c>
      <c r="F92" s="84"/>
      <c r="G92" s="84"/>
      <c r="H92" s="84"/>
      <c r="I92" s="84"/>
      <c r="J92" s="84"/>
      <c r="K92" s="84"/>
      <c r="L92" s="84"/>
      <c r="M92" s="84"/>
      <c r="N92" s="84"/>
      <c r="O92" s="84"/>
      <c r="P92" s="89"/>
    </row>
    <row r="93" spans="1:16" s="1" customFormat="1" ht="33.75">
      <c r="A93" s="66">
        <v>38</v>
      </c>
      <c r="B93" s="44"/>
      <c r="C93" s="65" t="s">
        <v>198</v>
      </c>
      <c r="D93" s="64" t="s">
        <v>13</v>
      </c>
      <c r="E93" s="76">
        <v>1</v>
      </c>
      <c r="F93" s="84"/>
      <c r="G93" s="84"/>
      <c r="H93" s="84"/>
      <c r="I93" s="84"/>
      <c r="J93" s="84"/>
      <c r="K93" s="84"/>
      <c r="L93" s="84"/>
      <c r="M93" s="84"/>
      <c r="N93" s="84"/>
      <c r="O93" s="84"/>
      <c r="P93" s="89"/>
    </row>
    <row r="94" spans="1:16" s="1" customFormat="1" ht="33.75">
      <c r="A94" s="66">
        <v>39</v>
      </c>
      <c r="B94" s="44"/>
      <c r="C94" s="65" t="s">
        <v>199</v>
      </c>
      <c r="D94" s="64" t="s">
        <v>13</v>
      </c>
      <c r="E94" s="76">
        <v>1</v>
      </c>
      <c r="F94" s="84"/>
      <c r="G94" s="84"/>
      <c r="H94" s="84"/>
      <c r="I94" s="84"/>
      <c r="J94" s="84"/>
      <c r="K94" s="84"/>
      <c r="L94" s="84"/>
      <c r="M94" s="84"/>
      <c r="N94" s="84"/>
      <c r="O94" s="84"/>
      <c r="P94" s="89"/>
    </row>
    <row r="95" spans="1:16" s="1" customFormat="1" ht="33.75">
      <c r="A95" s="66">
        <v>40</v>
      </c>
      <c r="B95" s="44"/>
      <c r="C95" s="65" t="s">
        <v>222</v>
      </c>
      <c r="D95" s="64" t="s">
        <v>13</v>
      </c>
      <c r="E95" s="76">
        <v>1</v>
      </c>
      <c r="F95" s="84"/>
      <c r="G95" s="84"/>
      <c r="H95" s="84"/>
      <c r="I95" s="84"/>
      <c r="J95" s="84"/>
      <c r="K95" s="84"/>
      <c r="L95" s="84"/>
      <c r="M95" s="84"/>
      <c r="N95" s="84"/>
      <c r="O95" s="84"/>
      <c r="P95" s="89"/>
    </row>
    <row r="96" spans="1:16" s="1" customFormat="1" ht="33.75">
      <c r="A96" s="66">
        <v>41</v>
      </c>
      <c r="B96" s="44"/>
      <c r="C96" s="65" t="s">
        <v>223</v>
      </c>
      <c r="D96" s="64" t="s">
        <v>13</v>
      </c>
      <c r="E96" s="76">
        <v>1</v>
      </c>
      <c r="F96" s="84"/>
      <c r="G96" s="84"/>
      <c r="H96" s="84"/>
      <c r="I96" s="84"/>
      <c r="J96" s="84"/>
      <c r="K96" s="84"/>
      <c r="L96" s="84"/>
      <c r="M96" s="84"/>
      <c r="N96" s="84"/>
      <c r="O96" s="84"/>
      <c r="P96" s="89"/>
    </row>
    <row r="97" spans="1:16" s="1" customFormat="1" ht="45">
      <c r="A97" s="66">
        <v>42</v>
      </c>
      <c r="B97" s="44"/>
      <c r="C97" s="65" t="s">
        <v>234</v>
      </c>
      <c r="D97" s="64" t="s">
        <v>55</v>
      </c>
      <c r="E97" s="76">
        <v>1</v>
      </c>
      <c r="F97" s="84"/>
      <c r="G97" s="84"/>
      <c r="H97" s="84"/>
      <c r="I97" s="84"/>
      <c r="J97" s="84"/>
      <c r="K97" s="84"/>
      <c r="L97" s="84"/>
      <c r="M97" s="84"/>
      <c r="N97" s="84"/>
      <c r="O97" s="84"/>
      <c r="P97" s="89"/>
    </row>
    <row r="98" spans="1:16" s="68" customFormat="1" ht="15">
      <c r="A98" s="69"/>
      <c r="B98" s="70"/>
      <c r="C98" s="71" t="s">
        <v>87</v>
      </c>
      <c r="D98" s="72"/>
      <c r="E98" s="85"/>
      <c r="F98" s="77"/>
      <c r="G98" s="84"/>
      <c r="H98" s="77"/>
      <c r="I98" s="85"/>
      <c r="J98" s="85"/>
      <c r="K98" s="77"/>
      <c r="L98" s="77"/>
      <c r="M98" s="77"/>
      <c r="N98" s="77"/>
      <c r="O98" s="77"/>
      <c r="P98" s="90"/>
    </row>
    <row r="99" spans="1:16" s="21" customFormat="1" ht="12">
      <c r="A99" s="33">
        <v>43</v>
      </c>
      <c r="B99" s="19"/>
      <c r="C99" s="73" t="s">
        <v>88</v>
      </c>
      <c r="D99" s="17" t="s">
        <v>0</v>
      </c>
      <c r="E99" s="86">
        <v>200</v>
      </c>
      <c r="F99" s="77"/>
      <c r="G99" s="84"/>
      <c r="H99" s="84"/>
      <c r="I99" s="86"/>
      <c r="J99" s="86"/>
      <c r="K99" s="77"/>
      <c r="L99" s="77"/>
      <c r="M99" s="77"/>
      <c r="N99" s="77"/>
      <c r="O99" s="77"/>
      <c r="P99" s="90"/>
    </row>
    <row r="100" spans="1:16" s="21" customFormat="1" ht="12">
      <c r="A100" s="33">
        <v>44</v>
      </c>
      <c r="B100" s="19"/>
      <c r="C100" s="73" t="s">
        <v>89</v>
      </c>
      <c r="D100" s="17" t="s">
        <v>0</v>
      </c>
      <c r="E100" s="86">
        <f>E99</f>
        <v>200</v>
      </c>
      <c r="F100" s="77"/>
      <c r="G100" s="84"/>
      <c r="H100" s="84"/>
      <c r="I100" s="86"/>
      <c r="J100" s="86"/>
      <c r="K100" s="77"/>
      <c r="L100" s="77"/>
      <c r="M100" s="77"/>
      <c r="N100" s="77"/>
      <c r="O100" s="77"/>
      <c r="P100" s="90"/>
    </row>
    <row r="101" spans="1:16" s="21" customFormat="1" ht="24">
      <c r="A101" s="33">
        <v>45</v>
      </c>
      <c r="B101" s="19"/>
      <c r="C101" s="120" t="s">
        <v>100</v>
      </c>
      <c r="D101" s="17" t="s">
        <v>13</v>
      </c>
      <c r="E101" s="86">
        <v>10</v>
      </c>
      <c r="F101" s="77"/>
      <c r="G101" s="118"/>
      <c r="H101" s="118"/>
      <c r="I101" s="86"/>
      <c r="J101" s="86"/>
      <c r="K101" s="77"/>
      <c r="L101" s="77"/>
      <c r="M101" s="77"/>
      <c r="N101" s="77"/>
      <c r="O101" s="77"/>
      <c r="P101" s="90"/>
    </row>
    <row r="102" spans="1:16" s="21" customFormat="1" ht="24">
      <c r="A102" s="33"/>
      <c r="B102" s="19"/>
      <c r="C102" s="121" t="s">
        <v>221</v>
      </c>
      <c r="D102" s="17" t="s">
        <v>13</v>
      </c>
      <c r="E102" s="86">
        <v>10</v>
      </c>
      <c r="F102" s="77"/>
      <c r="G102" s="118"/>
      <c r="H102" s="118"/>
      <c r="I102" s="86"/>
      <c r="J102" s="86"/>
      <c r="K102" s="77"/>
      <c r="L102" s="77"/>
      <c r="M102" s="77"/>
      <c r="N102" s="77"/>
      <c r="O102" s="77"/>
      <c r="P102" s="90"/>
    </row>
    <row r="103" spans="1:16" s="21" customFormat="1" ht="72">
      <c r="A103" s="33">
        <v>46</v>
      </c>
      <c r="B103" s="19"/>
      <c r="C103" s="73" t="s">
        <v>90</v>
      </c>
      <c r="D103" s="17" t="s">
        <v>55</v>
      </c>
      <c r="E103" s="86">
        <v>1</v>
      </c>
      <c r="F103" s="77"/>
      <c r="G103" s="84"/>
      <c r="H103" s="84"/>
      <c r="I103" s="86"/>
      <c r="J103" s="86"/>
      <c r="K103" s="77"/>
      <c r="L103" s="77"/>
      <c r="M103" s="77"/>
      <c r="N103" s="77"/>
      <c r="O103" s="77"/>
      <c r="P103" s="90"/>
    </row>
    <row r="104" spans="1:16" s="21" customFormat="1" ht="25.5">
      <c r="A104" s="33"/>
      <c r="B104" s="19"/>
      <c r="C104" s="20" t="s">
        <v>91</v>
      </c>
      <c r="D104" s="17" t="s">
        <v>66</v>
      </c>
      <c r="E104" s="86">
        <v>100</v>
      </c>
      <c r="F104" s="77"/>
      <c r="G104" s="84"/>
      <c r="H104" s="84"/>
      <c r="I104" s="86"/>
      <c r="J104" s="86"/>
      <c r="K104" s="77"/>
      <c r="L104" s="77"/>
      <c r="M104" s="77"/>
      <c r="N104" s="77"/>
      <c r="O104" s="77"/>
      <c r="P104" s="90"/>
    </row>
    <row r="105" spans="1:16" s="21" customFormat="1" ht="25.5">
      <c r="A105" s="33"/>
      <c r="B105" s="19"/>
      <c r="C105" s="20" t="s">
        <v>92</v>
      </c>
      <c r="D105" s="17" t="s">
        <v>66</v>
      </c>
      <c r="E105" s="86">
        <v>100</v>
      </c>
      <c r="F105" s="77"/>
      <c r="G105" s="84"/>
      <c r="H105" s="84"/>
      <c r="I105" s="86"/>
      <c r="J105" s="86"/>
      <c r="K105" s="77"/>
      <c r="L105" s="77"/>
      <c r="M105" s="77"/>
      <c r="N105" s="77"/>
      <c r="O105" s="77"/>
      <c r="P105" s="90"/>
    </row>
    <row r="106" spans="1:16" s="21" customFormat="1" ht="12">
      <c r="A106" s="33"/>
      <c r="B106" s="19"/>
      <c r="C106" s="20" t="s">
        <v>93</v>
      </c>
      <c r="D106" s="17" t="s">
        <v>13</v>
      </c>
      <c r="E106" s="86">
        <v>2</v>
      </c>
      <c r="F106" s="77"/>
      <c r="G106" s="84"/>
      <c r="H106" s="84"/>
      <c r="I106" s="86"/>
      <c r="J106" s="86"/>
      <c r="K106" s="77"/>
      <c r="L106" s="77"/>
      <c r="M106" s="77"/>
      <c r="N106" s="77"/>
      <c r="O106" s="77"/>
      <c r="P106" s="90"/>
    </row>
    <row r="107" spans="1:16" s="21" customFormat="1" ht="12">
      <c r="A107" s="33"/>
      <c r="B107" s="19"/>
      <c r="C107" s="20" t="s">
        <v>94</v>
      </c>
      <c r="D107" s="17" t="s">
        <v>13</v>
      </c>
      <c r="E107" s="86">
        <v>2</v>
      </c>
      <c r="F107" s="77"/>
      <c r="G107" s="84"/>
      <c r="H107" s="84"/>
      <c r="I107" s="86"/>
      <c r="J107" s="86"/>
      <c r="K107" s="77"/>
      <c r="L107" s="77"/>
      <c r="M107" s="77"/>
      <c r="N107" s="77"/>
      <c r="O107" s="77"/>
      <c r="P107" s="90"/>
    </row>
    <row r="108" spans="1:16" s="21" customFormat="1" ht="12">
      <c r="A108" s="33"/>
      <c r="B108" s="19"/>
      <c r="C108" s="20" t="s">
        <v>95</v>
      </c>
      <c r="D108" s="17" t="s">
        <v>13</v>
      </c>
      <c r="E108" s="86">
        <f>E106+E107</f>
        <v>4</v>
      </c>
      <c r="F108" s="77"/>
      <c r="G108" s="84"/>
      <c r="H108" s="84"/>
      <c r="I108" s="86"/>
      <c r="J108" s="86"/>
      <c r="K108" s="77"/>
      <c r="L108" s="77"/>
      <c r="M108" s="77"/>
      <c r="N108" s="77"/>
      <c r="O108" s="77"/>
      <c r="P108" s="90"/>
    </row>
    <row r="109" spans="1:16" s="21" customFormat="1" ht="24">
      <c r="A109" s="33">
        <v>47</v>
      </c>
      <c r="B109" s="19"/>
      <c r="C109" s="73" t="s">
        <v>96</v>
      </c>
      <c r="D109" s="17" t="s">
        <v>13</v>
      </c>
      <c r="E109" s="86">
        <v>6</v>
      </c>
      <c r="F109" s="77"/>
      <c r="G109" s="84"/>
      <c r="H109" s="84"/>
      <c r="I109" s="86"/>
      <c r="J109" s="86"/>
      <c r="K109" s="77"/>
      <c r="L109" s="77"/>
      <c r="M109" s="77"/>
      <c r="N109" s="77"/>
      <c r="O109" s="77"/>
      <c r="P109" s="90"/>
    </row>
    <row r="110" spans="1:16" s="21" customFormat="1" ht="24">
      <c r="A110" s="33"/>
      <c r="B110" s="19"/>
      <c r="C110" s="20" t="s">
        <v>97</v>
      </c>
      <c r="D110" s="17" t="s">
        <v>13</v>
      </c>
      <c r="E110" s="86">
        <f>E109</f>
        <v>6</v>
      </c>
      <c r="F110" s="77"/>
      <c r="G110" s="84"/>
      <c r="H110" s="84"/>
      <c r="I110" s="86"/>
      <c r="J110" s="86"/>
      <c r="K110" s="77"/>
      <c r="L110" s="77"/>
      <c r="M110" s="77"/>
      <c r="N110" s="77"/>
      <c r="O110" s="77"/>
      <c r="P110" s="90"/>
    </row>
    <row r="111" spans="1:16" s="21" customFormat="1" ht="24">
      <c r="A111" s="33">
        <v>48</v>
      </c>
      <c r="B111" s="19"/>
      <c r="C111" s="73" t="s">
        <v>98</v>
      </c>
      <c r="D111" s="17" t="s">
        <v>13</v>
      </c>
      <c r="E111" s="86">
        <v>10</v>
      </c>
      <c r="F111" s="77"/>
      <c r="G111" s="84"/>
      <c r="H111" s="84"/>
      <c r="I111" s="86"/>
      <c r="J111" s="86"/>
      <c r="K111" s="77"/>
      <c r="L111" s="77"/>
      <c r="M111" s="77"/>
      <c r="N111" s="77"/>
      <c r="O111" s="77"/>
      <c r="P111" s="90"/>
    </row>
    <row r="112" spans="1:16" s="21" customFormat="1" ht="24">
      <c r="A112" s="33"/>
      <c r="B112" s="19"/>
      <c r="C112" s="20" t="s">
        <v>99</v>
      </c>
      <c r="D112" s="17" t="s">
        <v>13</v>
      </c>
      <c r="E112" s="86">
        <f>E111</f>
        <v>10</v>
      </c>
      <c r="F112" s="77"/>
      <c r="G112" s="77"/>
      <c r="H112" s="84"/>
      <c r="I112" s="86"/>
      <c r="J112" s="86"/>
      <c r="K112" s="77"/>
      <c r="L112" s="77"/>
      <c r="M112" s="77"/>
      <c r="N112" s="77"/>
      <c r="O112" s="77"/>
      <c r="P112" s="90"/>
    </row>
    <row r="113" spans="1:16" s="21" customFormat="1" ht="36">
      <c r="A113" s="79">
        <v>49</v>
      </c>
      <c r="B113" s="74"/>
      <c r="C113" s="83" t="s">
        <v>101</v>
      </c>
      <c r="D113" s="75" t="s">
        <v>55</v>
      </c>
      <c r="E113" s="87">
        <v>1</v>
      </c>
      <c r="F113" s="91"/>
      <c r="G113" s="92"/>
      <c r="H113" s="92"/>
      <c r="I113" s="87"/>
      <c r="J113" s="87"/>
      <c r="K113" s="91"/>
      <c r="L113" s="91"/>
      <c r="M113" s="91"/>
      <c r="N113" s="91"/>
      <c r="O113" s="91"/>
      <c r="P113" s="93"/>
    </row>
    <row r="114" spans="1:16" s="24" customFormat="1" ht="12">
      <c r="A114" s="130" t="s">
        <v>16</v>
      </c>
      <c r="B114" s="130"/>
      <c r="C114" s="130"/>
      <c r="D114" s="130"/>
      <c r="E114" s="130"/>
      <c r="F114" s="130"/>
      <c r="G114" s="130"/>
      <c r="H114" s="130"/>
      <c r="I114" s="130"/>
      <c r="J114" s="130"/>
      <c r="K114" s="130"/>
      <c r="L114" s="23"/>
      <c r="M114" s="23"/>
      <c r="N114" s="23"/>
      <c r="O114" s="23"/>
      <c r="P114" s="23"/>
    </row>
    <row r="115" spans="1:16" s="7" customFormat="1" ht="12.75">
      <c r="A115" s="130" t="s">
        <v>17</v>
      </c>
      <c r="B115" s="130"/>
      <c r="C115" s="130"/>
      <c r="D115" s="130"/>
      <c r="E115" s="130"/>
      <c r="F115" s="130"/>
      <c r="G115" s="130"/>
      <c r="H115" s="130"/>
      <c r="I115" s="130"/>
      <c r="J115" s="130"/>
      <c r="K115" s="130"/>
      <c r="L115" s="25"/>
      <c r="M115" s="25"/>
      <c r="N115" s="25"/>
      <c r="O115" s="25"/>
      <c r="P115" s="23"/>
    </row>
    <row r="116" spans="1:23" s="7" customFormat="1" ht="12.75">
      <c r="A116" s="126" t="s">
        <v>233</v>
      </c>
      <c r="B116" s="126"/>
      <c r="C116" s="126"/>
      <c r="D116" s="126"/>
      <c r="E116" s="126"/>
      <c r="F116" s="126"/>
      <c r="G116" s="126"/>
      <c r="H116" s="126"/>
      <c r="I116" s="126"/>
      <c r="J116" s="126"/>
      <c r="K116" s="126"/>
      <c r="L116" s="126"/>
      <c r="M116" s="126"/>
      <c r="N116" s="126"/>
      <c r="O116" s="126"/>
      <c r="P116" s="32"/>
      <c r="Q116" s="27"/>
      <c r="R116" s="27"/>
      <c r="S116" s="27"/>
      <c r="T116" s="27"/>
      <c r="U116" s="27"/>
      <c r="V116" s="27"/>
      <c r="W116" s="27"/>
    </row>
    <row r="117" spans="1:23" s="7" customFormat="1" ht="12.75">
      <c r="A117" s="130" t="s">
        <v>18</v>
      </c>
      <c r="B117" s="130"/>
      <c r="C117" s="130"/>
      <c r="D117" s="130"/>
      <c r="E117" s="130"/>
      <c r="F117" s="130"/>
      <c r="G117" s="130"/>
      <c r="H117" s="130"/>
      <c r="I117" s="130"/>
      <c r="J117" s="130"/>
      <c r="K117" s="130"/>
      <c r="L117" s="130"/>
      <c r="M117" s="130"/>
      <c r="N117" s="130"/>
      <c r="O117" s="130"/>
      <c r="P117" s="26"/>
      <c r="Q117" s="27"/>
      <c r="R117" s="27"/>
      <c r="S117" s="27"/>
      <c r="T117" s="27"/>
      <c r="U117" s="27"/>
      <c r="V117" s="27"/>
      <c r="W117" s="27"/>
    </row>
    <row r="118" spans="1:23" s="7" customFormat="1" ht="12.75">
      <c r="A118" s="126" t="s">
        <v>232</v>
      </c>
      <c r="B118" s="126"/>
      <c r="C118" s="126"/>
      <c r="D118" s="126"/>
      <c r="E118" s="126"/>
      <c r="F118" s="126"/>
      <c r="G118" s="126"/>
      <c r="H118" s="126"/>
      <c r="I118" s="126"/>
      <c r="J118" s="126"/>
      <c r="K118" s="126"/>
      <c r="L118" s="126"/>
      <c r="M118" s="126"/>
      <c r="N118" s="126"/>
      <c r="O118" s="126"/>
      <c r="P118" s="32"/>
      <c r="Q118" s="27"/>
      <c r="R118" s="27"/>
      <c r="S118" s="27"/>
      <c r="T118" s="27"/>
      <c r="U118" s="27"/>
      <c r="V118" s="27"/>
      <c r="W118" s="27"/>
    </row>
    <row r="119" spans="1:23" s="7" customFormat="1" ht="12.75">
      <c r="A119" s="126" t="s">
        <v>43</v>
      </c>
      <c r="B119" s="126"/>
      <c r="C119" s="126"/>
      <c r="D119" s="126"/>
      <c r="E119" s="126"/>
      <c r="F119" s="126"/>
      <c r="G119" s="126"/>
      <c r="H119" s="126"/>
      <c r="I119" s="126"/>
      <c r="J119" s="126"/>
      <c r="K119" s="126"/>
      <c r="L119" s="126"/>
      <c r="M119" s="126"/>
      <c r="N119" s="126"/>
      <c r="O119" s="126"/>
      <c r="P119" s="32"/>
      <c r="Q119" s="27"/>
      <c r="R119" s="27"/>
      <c r="S119" s="27"/>
      <c r="T119" s="27"/>
      <c r="U119" s="27"/>
      <c r="V119" s="27"/>
      <c r="W119" s="27"/>
    </row>
    <row r="120" spans="1:23" s="7" customFormat="1" ht="12.75">
      <c r="A120" s="126" t="s">
        <v>2</v>
      </c>
      <c r="B120" s="126"/>
      <c r="C120" s="126"/>
      <c r="D120" s="126"/>
      <c r="E120" s="126"/>
      <c r="F120" s="126"/>
      <c r="G120" s="126"/>
      <c r="H120" s="126"/>
      <c r="I120" s="126"/>
      <c r="J120" s="126"/>
      <c r="K120" s="126"/>
      <c r="L120" s="126"/>
      <c r="M120" s="126"/>
      <c r="N120" s="126"/>
      <c r="O120" s="126"/>
      <c r="P120" s="32"/>
      <c r="Q120" s="27"/>
      <c r="R120" s="27"/>
      <c r="S120" s="27"/>
      <c r="T120" s="27"/>
      <c r="U120" s="27"/>
      <c r="V120" s="27"/>
      <c r="W120" s="27"/>
    </row>
    <row r="121" spans="1:23" s="7" customFormat="1" ht="12.75">
      <c r="A121" s="126" t="s">
        <v>25</v>
      </c>
      <c r="B121" s="126"/>
      <c r="C121" s="126"/>
      <c r="D121" s="126"/>
      <c r="E121" s="126"/>
      <c r="F121" s="126"/>
      <c r="G121" s="126"/>
      <c r="H121" s="126"/>
      <c r="I121" s="126"/>
      <c r="J121" s="126"/>
      <c r="K121" s="126"/>
      <c r="L121" s="126"/>
      <c r="M121" s="126"/>
      <c r="N121" s="126"/>
      <c r="O121" s="126"/>
      <c r="P121" s="32"/>
      <c r="Q121" s="27"/>
      <c r="R121" s="27"/>
      <c r="S121" s="27"/>
      <c r="T121" s="27"/>
      <c r="U121" s="27"/>
      <c r="V121" s="27"/>
      <c r="W121" s="27"/>
    </row>
    <row r="122" spans="1:23" s="7" customFormat="1" ht="12.75">
      <c r="A122" s="126" t="s">
        <v>26</v>
      </c>
      <c r="B122" s="126"/>
      <c r="C122" s="126"/>
      <c r="D122" s="126"/>
      <c r="E122" s="126"/>
      <c r="F122" s="126"/>
      <c r="G122" s="126"/>
      <c r="H122" s="126"/>
      <c r="I122" s="126"/>
      <c r="J122" s="126"/>
      <c r="K122" s="126"/>
      <c r="L122" s="126"/>
      <c r="M122" s="126"/>
      <c r="N122" s="126"/>
      <c r="O122" s="126"/>
      <c r="P122" s="32"/>
      <c r="Q122" s="27"/>
      <c r="R122" s="27"/>
      <c r="S122" s="27"/>
      <c r="T122" s="27"/>
      <c r="U122" s="27"/>
      <c r="V122" s="27"/>
      <c r="W122" s="27"/>
    </row>
    <row r="123" spans="1:13" s="7" customFormat="1" ht="12.75">
      <c r="A123" s="28"/>
      <c r="B123" s="28"/>
      <c r="C123" s="28"/>
      <c r="D123" s="28"/>
      <c r="E123" s="28"/>
      <c r="F123" s="28"/>
      <c r="G123" s="28"/>
      <c r="H123" s="28"/>
      <c r="I123" s="28"/>
      <c r="J123" s="29"/>
      <c r="K123" s="29"/>
      <c r="L123" s="29"/>
      <c r="M123" s="29"/>
    </row>
    <row r="124" spans="1:16" s="2" customFormat="1" ht="15" customHeight="1">
      <c r="A124" s="124" t="s">
        <v>27</v>
      </c>
      <c r="B124" s="124"/>
      <c r="C124" s="124"/>
      <c r="D124" s="124"/>
      <c r="E124" s="124"/>
      <c r="F124" s="124"/>
      <c r="G124" s="124"/>
      <c r="H124" s="124"/>
      <c r="I124" s="124"/>
      <c r="J124" s="124"/>
      <c r="K124" s="124"/>
      <c r="L124" s="124"/>
      <c r="M124" s="124"/>
      <c r="N124" s="124"/>
      <c r="O124" s="124"/>
      <c r="P124" s="124"/>
    </row>
    <row r="125" spans="1:16" s="2" customFormat="1" ht="40.5" customHeight="1">
      <c r="A125" s="124" t="s">
        <v>28</v>
      </c>
      <c r="B125" s="124"/>
      <c r="C125" s="124"/>
      <c r="D125" s="124"/>
      <c r="E125" s="124"/>
      <c r="F125" s="124"/>
      <c r="G125" s="124"/>
      <c r="H125" s="124"/>
      <c r="I125" s="124"/>
      <c r="J125" s="124"/>
      <c r="K125" s="124"/>
      <c r="L125" s="124"/>
      <c r="M125" s="124"/>
      <c r="N125" s="124"/>
      <c r="O125" s="124"/>
      <c r="P125" s="124"/>
    </row>
    <row r="126" spans="1:16" s="30" customFormat="1" ht="15" customHeight="1">
      <c r="A126" s="122" t="s">
        <v>29</v>
      </c>
      <c r="B126" s="122"/>
      <c r="C126" s="122"/>
      <c r="D126" s="122"/>
      <c r="E126" s="122"/>
      <c r="F126" s="122"/>
      <c r="G126" s="122"/>
      <c r="H126" s="122"/>
      <c r="I126" s="122"/>
      <c r="J126" s="122"/>
      <c r="K126" s="122"/>
      <c r="L126" s="122"/>
      <c r="M126" s="122"/>
      <c r="N126" s="122"/>
      <c r="O126" s="122"/>
      <c r="P126" s="122"/>
    </row>
    <row r="127" spans="1:16" s="2" customFormat="1" ht="15" customHeight="1">
      <c r="A127" s="124" t="s">
        <v>30</v>
      </c>
      <c r="B127" s="124"/>
      <c r="C127" s="124"/>
      <c r="D127" s="124"/>
      <c r="E127" s="124"/>
      <c r="F127" s="124"/>
      <c r="G127" s="124"/>
      <c r="H127" s="124"/>
      <c r="I127" s="124"/>
      <c r="J127" s="124"/>
      <c r="K127" s="124"/>
      <c r="L127" s="124"/>
      <c r="M127" s="124"/>
      <c r="N127" s="124"/>
      <c r="O127" s="124"/>
      <c r="P127" s="124"/>
    </row>
    <row r="128" spans="1:16" s="2" customFormat="1" ht="15" customHeight="1">
      <c r="A128" s="124" t="s">
        <v>31</v>
      </c>
      <c r="B128" s="124"/>
      <c r="C128" s="124"/>
      <c r="D128" s="124"/>
      <c r="E128" s="124"/>
      <c r="F128" s="124"/>
      <c r="G128" s="124"/>
      <c r="H128" s="124"/>
      <c r="I128" s="124"/>
      <c r="J128" s="124"/>
      <c r="K128" s="124"/>
      <c r="L128" s="124"/>
      <c r="M128" s="124"/>
      <c r="N128" s="124"/>
      <c r="O128" s="124"/>
      <c r="P128" s="124"/>
    </row>
    <row r="129" spans="1:16" s="30" customFormat="1" ht="15" customHeight="1">
      <c r="A129" s="125" t="s">
        <v>32</v>
      </c>
      <c r="B129" s="125"/>
      <c r="C129" s="125"/>
      <c r="D129" s="125"/>
      <c r="E129" s="125"/>
      <c r="F129" s="125"/>
      <c r="G129" s="125"/>
      <c r="H129" s="125"/>
      <c r="I129" s="125"/>
      <c r="J129" s="125"/>
      <c r="K129" s="125"/>
      <c r="L129" s="125"/>
      <c r="M129" s="125"/>
      <c r="N129" s="125"/>
      <c r="O129" s="125"/>
      <c r="P129" s="125"/>
    </row>
    <row r="130" spans="1:16" s="30" customFormat="1" ht="15" customHeight="1">
      <c r="A130" s="122" t="s">
        <v>33</v>
      </c>
      <c r="B130" s="122"/>
      <c r="C130" s="122"/>
      <c r="D130" s="122"/>
      <c r="E130" s="122"/>
      <c r="F130" s="122"/>
      <c r="G130" s="122"/>
      <c r="H130" s="122"/>
      <c r="I130" s="122"/>
      <c r="J130" s="122"/>
      <c r="K130" s="122"/>
      <c r="L130" s="122"/>
      <c r="M130" s="122"/>
      <c r="N130" s="122"/>
      <c r="O130" s="122"/>
      <c r="P130" s="122"/>
    </row>
    <row r="131" spans="1:13" s="7" customFormat="1" ht="12.75">
      <c r="A131" s="28"/>
      <c r="B131" s="28"/>
      <c r="C131" s="28"/>
      <c r="D131" s="28"/>
      <c r="E131" s="28"/>
      <c r="F131" s="28"/>
      <c r="G131" s="28"/>
      <c r="H131" s="28"/>
      <c r="I131" s="28"/>
      <c r="J131" s="29"/>
      <c r="K131" s="29"/>
      <c r="L131" s="29"/>
      <c r="M131" s="29"/>
    </row>
    <row r="132" spans="1:16" s="2" customFormat="1" ht="12.75">
      <c r="A132" s="2" t="s">
        <v>19</v>
      </c>
      <c r="B132" s="3"/>
      <c r="C132" s="4"/>
      <c r="D132" s="123"/>
      <c r="E132" s="123"/>
      <c r="F132" s="123"/>
      <c r="H132" s="2" t="s">
        <v>20</v>
      </c>
      <c r="J132" s="3"/>
      <c r="K132" s="4"/>
      <c r="N132" s="123"/>
      <c r="O132" s="123"/>
      <c r="P132" s="123"/>
    </row>
    <row r="133" spans="1:15" s="2" customFormat="1" ht="14.25" customHeight="1">
      <c r="A133" s="5" t="s">
        <v>21</v>
      </c>
      <c r="B133" s="3"/>
      <c r="C133" s="4"/>
      <c r="D133" s="5" t="s">
        <v>22</v>
      </c>
      <c r="E133" s="6"/>
      <c r="F133" s="6"/>
      <c r="G133" s="6"/>
      <c r="H133" s="6"/>
      <c r="I133" s="5" t="s">
        <v>23</v>
      </c>
      <c r="J133" s="3"/>
      <c r="K133" s="4"/>
      <c r="L133" s="5" t="s">
        <v>24</v>
      </c>
      <c r="M133" s="6"/>
      <c r="N133" s="6"/>
      <c r="O133" s="6"/>
    </row>
  </sheetData>
  <sheetProtection/>
  <mergeCells count="43">
    <mergeCell ref="A1:P1"/>
    <mergeCell ref="A2:P2"/>
    <mergeCell ref="A3:P3"/>
    <mergeCell ref="A4:P4"/>
    <mergeCell ref="E8:E11"/>
    <mergeCell ref="F8:K8"/>
    <mergeCell ref="L8:P8"/>
    <mergeCell ref="A5:P5"/>
    <mergeCell ref="C8:C11"/>
    <mergeCell ref="O9:O11"/>
    <mergeCell ref="A6:H6"/>
    <mergeCell ref="M9:M11"/>
    <mergeCell ref="N9:N11"/>
    <mergeCell ref="J9:J11"/>
    <mergeCell ref="K9:K11"/>
    <mergeCell ref="L7:P7"/>
    <mergeCell ref="P9:P11"/>
    <mergeCell ref="A120:O120"/>
    <mergeCell ref="A121:O121"/>
    <mergeCell ref="A115:K115"/>
    <mergeCell ref="A116:O116"/>
    <mergeCell ref="A117:O117"/>
    <mergeCell ref="A118:O118"/>
    <mergeCell ref="A119:O119"/>
    <mergeCell ref="A122:O122"/>
    <mergeCell ref="F9:F11"/>
    <mergeCell ref="G9:G11"/>
    <mergeCell ref="H9:H11"/>
    <mergeCell ref="I9:I11"/>
    <mergeCell ref="A114:K114"/>
    <mergeCell ref="L9:L11"/>
    <mergeCell ref="B8:B11"/>
    <mergeCell ref="A8:A11"/>
    <mergeCell ref="D8:D11"/>
    <mergeCell ref="A130:P130"/>
    <mergeCell ref="D132:F132"/>
    <mergeCell ref="N132:P132"/>
    <mergeCell ref="A124:P124"/>
    <mergeCell ref="A125:P125"/>
    <mergeCell ref="A126:P126"/>
    <mergeCell ref="A127:P127"/>
    <mergeCell ref="A128:P128"/>
    <mergeCell ref="A129:P129"/>
  </mergeCells>
  <printOptions/>
  <pageMargins left="0.2362204724409449" right="0.2362204724409449" top="0.35433070866141736" bottom="0.15748031496062992"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D86"/>
  <sheetViews>
    <sheetView zoomScalePageLayoutView="0" workbookViewId="0" topLeftCell="A70">
      <selection activeCell="B90" sqref="B90"/>
    </sheetView>
  </sheetViews>
  <sheetFormatPr defaultColWidth="9.140625" defaultRowHeight="12.75"/>
  <cols>
    <col min="1" max="1" width="6.421875" style="94" customWidth="1"/>
    <col min="2" max="2" width="63.8515625" style="94" customWidth="1"/>
    <col min="3" max="3" width="20.57421875" style="94" customWidth="1"/>
    <col min="4" max="4" width="7.28125" style="94" customWidth="1"/>
    <col min="5" max="16384" width="9.140625" style="94" customWidth="1"/>
  </cols>
  <sheetData>
    <row r="1" spans="2:3" ht="15.75">
      <c r="B1" s="95" t="s">
        <v>176</v>
      </c>
      <c r="C1" s="96"/>
    </row>
    <row r="3" spans="1:4" ht="18.75" customHeight="1">
      <c r="A3" s="146" t="s">
        <v>177</v>
      </c>
      <c r="B3" s="148" t="s">
        <v>111</v>
      </c>
      <c r="C3" s="149"/>
      <c r="D3" s="155" t="s">
        <v>112</v>
      </c>
    </row>
    <row r="4" spans="1:4" ht="18.75" customHeight="1">
      <c r="A4" s="147"/>
      <c r="B4" s="150"/>
      <c r="C4" s="151"/>
      <c r="D4" s="156"/>
    </row>
    <row r="5" spans="1:4" s="115" customFormat="1" ht="12.75">
      <c r="A5" s="106">
        <v>1</v>
      </c>
      <c r="B5" s="107" t="s">
        <v>113</v>
      </c>
      <c r="C5" s="108"/>
      <c r="D5" s="106">
        <v>1</v>
      </c>
    </row>
    <row r="6" spans="1:4" s="115" customFormat="1" ht="12.75">
      <c r="A6" s="109"/>
      <c r="B6" s="143" t="s">
        <v>114</v>
      </c>
      <c r="C6" s="110" t="s">
        <v>115</v>
      </c>
      <c r="D6" s="111"/>
    </row>
    <row r="7" spans="1:4" s="115" customFormat="1" ht="90.75" customHeight="1">
      <c r="A7" s="112"/>
      <c r="B7" s="144"/>
      <c r="C7" s="113" t="s">
        <v>116</v>
      </c>
      <c r="D7" s="114"/>
    </row>
    <row r="8" spans="1:4" s="115" customFormat="1" ht="12.75">
      <c r="A8" s="106">
        <v>2</v>
      </c>
      <c r="B8" s="107" t="s">
        <v>117</v>
      </c>
      <c r="C8" s="108"/>
      <c r="D8" s="106">
        <v>1</v>
      </c>
    </row>
    <row r="9" spans="1:4" s="115" customFormat="1" ht="12.75">
      <c r="A9" s="109"/>
      <c r="B9" s="143" t="s">
        <v>118</v>
      </c>
      <c r="C9" s="110" t="s">
        <v>119</v>
      </c>
      <c r="D9" s="111"/>
    </row>
    <row r="10" spans="1:4" s="115" customFormat="1" ht="66.75" customHeight="1">
      <c r="A10" s="112"/>
      <c r="B10" s="144"/>
      <c r="C10" s="113" t="s">
        <v>120</v>
      </c>
      <c r="D10" s="114"/>
    </row>
    <row r="11" spans="1:4" s="115" customFormat="1" ht="12.75">
      <c r="A11" s="106">
        <v>3</v>
      </c>
      <c r="B11" s="107" t="s">
        <v>121</v>
      </c>
      <c r="C11" s="108"/>
      <c r="D11" s="106">
        <v>1</v>
      </c>
    </row>
    <row r="12" spans="1:4" s="115" customFormat="1" ht="12.75">
      <c r="A12" s="109"/>
      <c r="B12" s="143" t="s">
        <v>122</v>
      </c>
      <c r="C12" s="110" t="s">
        <v>123</v>
      </c>
      <c r="D12" s="111"/>
    </row>
    <row r="13" spans="1:4" s="115" customFormat="1" ht="28.5" customHeight="1">
      <c r="A13" s="112"/>
      <c r="B13" s="144"/>
      <c r="C13" s="113" t="s">
        <v>124</v>
      </c>
      <c r="D13" s="114"/>
    </row>
    <row r="14" spans="1:4" s="115" customFormat="1" ht="12.75">
      <c r="A14" s="106">
        <v>4</v>
      </c>
      <c r="B14" s="107" t="s">
        <v>200</v>
      </c>
      <c r="C14" s="108"/>
      <c r="D14" s="106">
        <v>1</v>
      </c>
    </row>
    <row r="15" spans="1:4" s="31" customFormat="1" ht="12.75">
      <c r="A15" s="109"/>
      <c r="B15" s="143" t="s">
        <v>125</v>
      </c>
      <c r="C15" s="110" t="s">
        <v>126</v>
      </c>
      <c r="D15" s="111"/>
    </row>
    <row r="16" spans="1:4" s="31" customFormat="1" ht="30" customHeight="1">
      <c r="A16" s="112"/>
      <c r="B16" s="145"/>
      <c r="C16" s="113"/>
      <c r="D16" s="114"/>
    </row>
    <row r="17" spans="1:4" s="31" customFormat="1" ht="12.75">
      <c r="A17" s="106">
        <v>5</v>
      </c>
      <c r="B17" s="107" t="s">
        <v>201</v>
      </c>
      <c r="C17" s="108"/>
      <c r="D17" s="106">
        <v>1</v>
      </c>
    </row>
    <row r="18" spans="1:4" s="31" customFormat="1" ht="17.25" customHeight="1">
      <c r="A18" s="109"/>
      <c r="B18" s="143" t="s">
        <v>127</v>
      </c>
      <c r="C18" s="110" t="s">
        <v>128</v>
      </c>
      <c r="D18" s="111"/>
    </row>
    <row r="19" spans="1:4" s="31" customFormat="1" ht="36" customHeight="1">
      <c r="A19" s="112"/>
      <c r="B19" s="145"/>
      <c r="C19" s="113"/>
      <c r="D19" s="114"/>
    </row>
    <row r="20" spans="1:4" s="31" customFormat="1" ht="12.75">
      <c r="A20" s="106">
        <v>6</v>
      </c>
      <c r="B20" s="107" t="s">
        <v>129</v>
      </c>
      <c r="C20" s="108"/>
      <c r="D20" s="106">
        <v>1</v>
      </c>
    </row>
    <row r="21" spans="1:4" s="31" customFormat="1" ht="12.75">
      <c r="A21" s="109"/>
      <c r="B21" s="143" t="s">
        <v>130</v>
      </c>
      <c r="C21" s="110" t="s">
        <v>131</v>
      </c>
      <c r="D21" s="111"/>
    </row>
    <row r="22" spans="1:4" s="31" customFormat="1" ht="97.5" customHeight="1">
      <c r="A22" s="112"/>
      <c r="B22" s="144"/>
      <c r="C22" s="113" t="s">
        <v>132</v>
      </c>
      <c r="D22" s="114"/>
    </row>
    <row r="23" spans="1:4" s="31" customFormat="1" ht="12.75">
      <c r="A23" s="106">
        <v>7</v>
      </c>
      <c r="B23" s="107" t="s">
        <v>202</v>
      </c>
      <c r="C23" s="108"/>
      <c r="D23" s="106">
        <v>1</v>
      </c>
    </row>
    <row r="24" spans="1:4" s="31" customFormat="1" ht="12.75">
      <c r="A24" s="109"/>
      <c r="B24" s="143" t="s">
        <v>133</v>
      </c>
      <c r="C24" s="110" t="s">
        <v>134</v>
      </c>
      <c r="D24" s="111"/>
    </row>
    <row r="25" spans="1:4" s="31" customFormat="1" ht="54" customHeight="1">
      <c r="A25" s="112"/>
      <c r="B25" s="145"/>
      <c r="C25" s="113"/>
      <c r="D25" s="114"/>
    </row>
    <row r="26" spans="1:4" s="31" customFormat="1" ht="12.75">
      <c r="A26" s="106" t="s">
        <v>216</v>
      </c>
      <c r="B26" s="107" t="s">
        <v>135</v>
      </c>
      <c r="C26" s="108"/>
      <c r="D26" s="106">
        <v>1</v>
      </c>
    </row>
    <row r="27" spans="1:4" s="31" customFormat="1" ht="12.75">
      <c r="A27" s="106">
        <v>8</v>
      </c>
      <c r="B27" s="107" t="s">
        <v>136</v>
      </c>
      <c r="C27" s="108"/>
      <c r="D27" s="106">
        <v>1</v>
      </c>
    </row>
    <row r="28" spans="1:4" s="31" customFormat="1" ht="18" customHeight="1">
      <c r="A28" s="109"/>
      <c r="B28" s="143" t="s">
        <v>137</v>
      </c>
      <c r="C28" s="110" t="s">
        <v>138</v>
      </c>
      <c r="D28" s="111"/>
    </row>
    <row r="29" spans="1:4" s="31" customFormat="1" ht="73.5" customHeight="1">
      <c r="A29" s="112"/>
      <c r="B29" s="144"/>
      <c r="C29" s="113" t="s">
        <v>139</v>
      </c>
      <c r="D29" s="114"/>
    </row>
    <row r="30" spans="1:4" s="31" customFormat="1" ht="12.75">
      <c r="A30" s="106">
        <v>9</v>
      </c>
      <c r="B30" s="107" t="s">
        <v>140</v>
      </c>
      <c r="C30" s="108"/>
      <c r="D30" s="106">
        <v>1</v>
      </c>
    </row>
    <row r="31" spans="1:4" s="31" customFormat="1" ht="12.75">
      <c r="A31" s="109"/>
      <c r="B31" s="143" t="s">
        <v>141</v>
      </c>
      <c r="C31" s="110" t="s">
        <v>142</v>
      </c>
      <c r="D31" s="111"/>
    </row>
    <row r="32" spans="1:4" s="31" customFormat="1" ht="69" customHeight="1">
      <c r="A32" s="112"/>
      <c r="B32" s="144"/>
      <c r="C32" s="113" t="s">
        <v>143</v>
      </c>
      <c r="D32" s="114"/>
    </row>
    <row r="33" spans="1:4" s="31" customFormat="1" ht="15.75" customHeight="1">
      <c r="A33" s="106" t="s">
        <v>224</v>
      </c>
      <c r="B33" s="107" t="s">
        <v>203</v>
      </c>
      <c r="C33" s="108"/>
      <c r="D33" s="106">
        <v>1</v>
      </c>
    </row>
    <row r="34" spans="1:4" s="31" customFormat="1" ht="12.75">
      <c r="A34" s="106">
        <v>10</v>
      </c>
      <c r="B34" s="107" t="s">
        <v>144</v>
      </c>
      <c r="C34" s="108"/>
      <c r="D34" s="106">
        <v>1</v>
      </c>
    </row>
    <row r="35" spans="1:4" ht="12.75">
      <c r="A35" s="97"/>
      <c r="B35" s="152" t="s">
        <v>145</v>
      </c>
      <c r="C35" s="98" t="s">
        <v>146</v>
      </c>
      <c r="D35" s="99"/>
    </row>
    <row r="36" spans="1:4" ht="41.25" customHeight="1">
      <c r="A36" s="100"/>
      <c r="B36" s="154"/>
      <c r="C36" s="101" t="s">
        <v>147</v>
      </c>
      <c r="D36" s="102"/>
    </row>
    <row r="37" spans="1:4" s="31" customFormat="1" ht="12.75">
      <c r="A37" s="106">
        <v>11</v>
      </c>
      <c r="B37" s="107" t="s">
        <v>190</v>
      </c>
      <c r="C37" s="108"/>
      <c r="D37" s="106">
        <v>1</v>
      </c>
    </row>
    <row r="38" spans="1:4" s="31" customFormat="1" ht="12.75">
      <c r="A38" s="109"/>
      <c r="B38" s="143" t="s">
        <v>148</v>
      </c>
      <c r="C38" s="110" t="s">
        <v>149</v>
      </c>
      <c r="D38" s="111"/>
    </row>
    <row r="39" spans="1:4" s="31" customFormat="1" ht="125.25" customHeight="1">
      <c r="A39" s="112"/>
      <c r="B39" s="144"/>
      <c r="C39" s="113" t="s">
        <v>143</v>
      </c>
      <c r="D39" s="114"/>
    </row>
    <row r="40" spans="1:4" ht="12.75">
      <c r="A40" s="103">
        <v>12</v>
      </c>
      <c r="B40" s="104" t="s">
        <v>204</v>
      </c>
      <c r="C40" s="105"/>
      <c r="D40" s="103">
        <v>1</v>
      </c>
    </row>
    <row r="41" spans="1:4" ht="12.75">
      <c r="A41" s="97"/>
      <c r="B41" s="152" t="s">
        <v>150</v>
      </c>
      <c r="C41" s="98" t="s">
        <v>151</v>
      </c>
      <c r="D41" s="99"/>
    </row>
    <row r="42" spans="1:4" ht="53.25" customHeight="1">
      <c r="A42" s="100"/>
      <c r="B42" s="153"/>
      <c r="C42" s="101"/>
      <c r="D42" s="102"/>
    </row>
    <row r="43" spans="1:4" ht="12.75">
      <c r="A43" s="103" t="s">
        <v>225</v>
      </c>
      <c r="B43" s="104" t="s">
        <v>135</v>
      </c>
      <c r="C43" s="105"/>
      <c r="D43" s="103">
        <v>1</v>
      </c>
    </row>
    <row r="44" spans="1:4" ht="12.75">
      <c r="A44" s="103">
        <v>13</v>
      </c>
      <c r="B44" s="104" t="s">
        <v>205</v>
      </c>
      <c r="C44" s="105"/>
      <c r="D44" s="103">
        <v>1</v>
      </c>
    </row>
    <row r="45" spans="1:4" ht="12.75">
      <c r="A45" s="97"/>
      <c r="B45" s="152" t="s">
        <v>152</v>
      </c>
      <c r="C45" s="98" t="s">
        <v>151</v>
      </c>
      <c r="D45" s="99"/>
    </row>
    <row r="46" spans="1:4" ht="51.75" customHeight="1">
      <c r="A46" s="100"/>
      <c r="B46" s="153"/>
      <c r="C46" s="101"/>
      <c r="D46" s="102"/>
    </row>
    <row r="47" spans="1:4" ht="12.75">
      <c r="A47" s="103">
        <v>14</v>
      </c>
      <c r="B47" s="104" t="s">
        <v>206</v>
      </c>
      <c r="C47" s="105"/>
      <c r="D47" s="103">
        <v>2</v>
      </c>
    </row>
    <row r="48" spans="1:4" ht="12.75">
      <c r="A48" s="97"/>
      <c r="B48" s="152" t="s">
        <v>153</v>
      </c>
      <c r="C48" s="98" t="s">
        <v>154</v>
      </c>
      <c r="D48" s="99"/>
    </row>
    <row r="49" spans="1:4" ht="51" customHeight="1">
      <c r="A49" s="100"/>
      <c r="B49" s="153"/>
      <c r="C49" s="101"/>
      <c r="D49" s="102"/>
    </row>
    <row r="50" spans="1:4" ht="12.75">
      <c r="A50" s="103">
        <v>15</v>
      </c>
      <c r="B50" s="104" t="s">
        <v>206</v>
      </c>
      <c r="C50" s="105"/>
      <c r="D50" s="103">
        <v>1</v>
      </c>
    </row>
    <row r="51" spans="1:4" ht="12.75">
      <c r="A51" s="97"/>
      <c r="B51" s="152" t="s">
        <v>155</v>
      </c>
      <c r="C51" s="98" t="s">
        <v>156</v>
      </c>
      <c r="D51" s="99"/>
    </row>
    <row r="52" spans="1:4" ht="49.5" customHeight="1">
      <c r="A52" s="100"/>
      <c r="B52" s="153"/>
      <c r="C52" s="101"/>
      <c r="D52" s="102"/>
    </row>
    <row r="53" spans="1:4" ht="12.75">
      <c r="A53" s="103">
        <v>16</v>
      </c>
      <c r="B53" s="104" t="s">
        <v>207</v>
      </c>
      <c r="C53" s="105"/>
      <c r="D53" s="103">
        <v>1</v>
      </c>
    </row>
    <row r="54" spans="1:4" ht="12.75">
      <c r="A54" s="97"/>
      <c r="B54" s="152" t="s">
        <v>157</v>
      </c>
      <c r="C54" s="98" t="s">
        <v>158</v>
      </c>
      <c r="D54" s="99"/>
    </row>
    <row r="55" spans="1:4" ht="42" customHeight="1">
      <c r="A55" s="100"/>
      <c r="B55" s="153"/>
      <c r="C55" s="101"/>
      <c r="D55" s="102"/>
    </row>
    <row r="56" spans="1:4" ht="12.75">
      <c r="A56" s="103">
        <v>17</v>
      </c>
      <c r="B56" s="104" t="s">
        <v>208</v>
      </c>
      <c r="C56" s="105"/>
      <c r="D56" s="103">
        <v>1</v>
      </c>
    </row>
    <row r="57" spans="1:4" ht="12.75">
      <c r="A57" s="97"/>
      <c r="B57" s="152" t="s">
        <v>159</v>
      </c>
      <c r="C57" s="98" t="s">
        <v>160</v>
      </c>
      <c r="D57" s="99"/>
    </row>
    <row r="58" spans="1:4" ht="16.5" customHeight="1">
      <c r="A58" s="100"/>
      <c r="B58" s="153"/>
      <c r="C58" s="101"/>
      <c r="D58" s="102"/>
    </row>
    <row r="59" spans="1:4" ht="12.75">
      <c r="A59" s="103">
        <v>18</v>
      </c>
      <c r="B59" s="104" t="s">
        <v>209</v>
      </c>
      <c r="C59" s="105"/>
      <c r="D59" s="103">
        <v>2</v>
      </c>
    </row>
    <row r="60" spans="1:4" ht="12.75">
      <c r="A60" s="97"/>
      <c r="B60" s="152" t="s">
        <v>161</v>
      </c>
      <c r="C60" s="98" t="s">
        <v>162</v>
      </c>
      <c r="D60" s="99"/>
    </row>
    <row r="61" spans="1:4" ht="41.25" customHeight="1">
      <c r="A61" s="100"/>
      <c r="B61" s="153"/>
      <c r="C61" s="101"/>
      <c r="D61" s="102"/>
    </row>
    <row r="62" spans="1:4" ht="12.75">
      <c r="A62" s="103" t="s">
        <v>226</v>
      </c>
      <c r="B62" s="104" t="s">
        <v>210</v>
      </c>
      <c r="C62" s="105"/>
      <c r="D62" s="103">
        <v>1</v>
      </c>
    </row>
    <row r="63" spans="1:4" ht="12.75">
      <c r="A63" s="103">
        <v>19</v>
      </c>
      <c r="B63" s="104" t="s">
        <v>211</v>
      </c>
      <c r="C63" s="105"/>
      <c r="D63" s="106">
        <v>2</v>
      </c>
    </row>
    <row r="64" spans="1:4" ht="24">
      <c r="A64" s="97"/>
      <c r="B64" s="152" t="s">
        <v>163</v>
      </c>
      <c r="C64" s="98" t="s">
        <v>164</v>
      </c>
      <c r="D64" s="99"/>
    </row>
    <row r="65" spans="1:4" ht="30" customHeight="1">
      <c r="A65" s="100"/>
      <c r="B65" s="154"/>
      <c r="C65" s="101"/>
      <c r="D65" s="102"/>
    </row>
    <row r="66" spans="1:4" ht="12.75">
      <c r="A66" s="103">
        <v>20</v>
      </c>
      <c r="B66" s="104" t="s">
        <v>212</v>
      </c>
      <c r="C66" s="105"/>
      <c r="D66" s="106">
        <v>2</v>
      </c>
    </row>
    <row r="67" spans="1:4" ht="24">
      <c r="A67" s="97"/>
      <c r="B67" s="152" t="s">
        <v>165</v>
      </c>
      <c r="C67" s="98" t="s">
        <v>164</v>
      </c>
      <c r="D67" s="99"/>
    </row>
    <row r="68" spans="1:4" ht="28.5" customHeight="1">
      <c r="A68" s="100"/>
      <c r="B68" s="154"/>
      <c r="C68" s="101"/>
      <c r="D68" s="102"/>
    </row>
    <row r="69" spans="1:4" s="31" customFormat="1" ht="12.75">
      <c r="A69" s="106">
        <v>21</v>
      </c>
      <c r="B69" s="107" t="s">
        <v>166</v>
      </c>
      <c r="C69" s="108"/>
      <c r="D69" s="106">
        <v>1</v>
      </c>
    </row>
    <row r="70" spans="1:4" s="31" customFormat="1" ht="12.75">
      <c r="A70" s="109"/>
      <c r="B70" s="143" t="s">
        <v>167</v>
      </c>
      <c r="C70" s="110" t="s">
        <v>168</v>
      </c>
      <c r="D70" s="111"/>
    </row>
    <row r="71" spans="1:4" s="31" customFormat="1" ht="49.5" customHeight="1">
      <c r="A71" s="112"/>
      <c r="B71" s="144"/>
      <c r="C71" s="113" t="s">
        <v>169</v>
      </c>
      <c r="D71" s="114"/>
    </row>
    <row r="72" spans="1:4" ht="12.75">
      <c r="A72" s="103">
        <v>22</v>
      </c>
      <c r="B72" s="104" t="s">
        <v>213</v>
      </c>
      <c r="C72" s="105"/>
      <c r="D72" s="106">
        <v>1</v>
      </c>
    </row>
    <row r="73" spans="1:4" ht="12.75">
      <c r="A73" s="97"/>
      <c r="B73" s="152" t="s">
        <v>170</v>
      </c>
      <c r="C73" s="98" t="s">
        <v>171</v>
      </c>
      <c r="D73" s="99"/>
    </row>
    <row r="74" spans="1:4" ht="41.25" customHeight="1">
      <c r="A74" s="100"/>
      <c r="B74" s="154"/>
      <c r="C74" s="101"/>
      <c r="D74" s="102"/>
    </row>
    <row r="75" spans="1:4" ht="12.75">
      <c r="A75" s="103">
        <v>23</v>
      </c>
      <c r="B75" s="104" t="s">
        <v>214</v>
      </c>
      <c r="C75" s="105"/>
      <c r="D75" s="103">
        <v>1</v>
      </c>
    </row>
    <row r="76" spans="1:4" ht="12.75">
      <c r="A76" s="97"/>
      <c r="B76" s="152" t="s">
        <v>172</v>
      </c>
      <c r="C76" s="98" t="s">
        <v>173</v>
      </c>
      <c r="D76" s="99"/>
    </row>
    <row r="77" spans="1:4" ht="24" customHeight="1">
      <c r="A77" s="100"/>
      <c r="B77" s="154"/>
      <c r="C77" s="101"/>
      <c r="D77" s="102"/>
    </row>
    <row r="78" spans="1:4" ht="12.75">
      <c r="A78" s="103">
        <v>24</v>
      </c>
      <c r="B78" s="104" t="s">
        <v>215</v>
      </c>
      <c r="C78" s="105"/>
      <c r="D78" s="103">
        <v>1</v>
      </c>
    </row>
    <row r="79" spans="1:4" ht="12.75">
      <c r="A79" s="97"/>
      <c r="B79" s="152" t="s">
        <v>174</v>
      </c>
      <c r="C79" s="98" t="s">
        <v>175</v>
      </c>
      <c r="D79" s="99"/>
    </row>
    <row r="80" spans="1:4" ht="14.25" customHeight="1">
      <c r="A80" s="100"/>
      <c r="B80" s="154"/>
      <c r="C80" s="101"/>
      <c r="D80" s="102"/>
    </row>
    <row r="81" spans="1:4" ht="12.75">
      <c r="A81" s="103">
        <v>25</v>
      </c>
      <c r="B81" s="104" t="s">
        <v>229</v>
      </c>
      <c r="C81" s="105"/>
      <c r="D81" s="103">
        <v>1</v>
      </c>
    </row>
    <row r="82" spans="1:4" ht="24">
      <c r="A82" s="97"/>
      <c r="B82" s="152" t="s">
        <v>161</v>
      </c>
      <c r="C82" s="98" t="s">
        <v>227</v>
      </c>
      <c r="D82" s="99"/>
    </row>
    <row r="83" spans="1:4" ht="24.75" customHeight="1">
      <c r="A83" s="100"/>
      <c r="B83" s="154"/>
      <c r="C83" s="101"/>
      <c r="D83" s="102"/>
    </row>
    <row r="84" spans="1:4" ht="12.75">
      <c r="A84" s="103">
        <v>26</v>
      </c>
      <c r="B84" s="104" t="s">
        <v>230</v>
      </c>
      <c r="C84" s="105"/>
      <c r="D84" s="103">
        <v>1</v>
      </c>
    </row>
    <row r="85" spans="1:4" ht="24">
      <c r="A85" s="97"/>
      <c r="B85" s="152" t="s">
        <v>231</v>
      </c>
      <c r="C85" s="98" t="s">
        <v>228</v>
      </c>
      <c r="D85" s="99"/>
    </row>
    <row r="86" spans="1:4" ht="12.75">
      <c r="A86" s="100"/>
      <c r="B86" s="154"/>
      <c r="C86" s="101"/>
      <c r="D86" s="102"/>
    </row>
  </sheetData>
  <sheetProtection/>
  <mergeCells count="29">
    <mergeCell ref="B82:B83"/>
    <mergeCell ref="B85:B86"/>
    <mergeCell ref="D3:D4"/>
    <mergeCell ref="B73:B74"/>
    <mergeCell ref="B76:B77"/>
    <mergeCell ref="B79:B80"/>
    <mergeCell ref="B67:B68"/>
    <mergeCell ref="B48:B49"/>
    <mergeCell ref="B51:B52"/>
    <mergeCell ref="B54:B55"/>
    <mergeCell ref="A3:A4"/>
    <mergeCell ref="B3:C4"/>
    <mergeCell ref="B57:B58"/>
    <mergeCell ref="B60:B61"/>
    <mergeCell ref="B64:B65"/>
    <mergeCell ref="B31:B32"/>
    <mergeCell ref="B35:B36"/>
    <mergeCell ref="B38:B39"/>
    <mergeCell ref="B41:B42"/>
    <mergeCell ref="B45:B46"/>
    <mergeCell ref="B6:B7"/>
    <mergeCell ref="B9:B10"/>
    <mergeCell ref="B12:B13"/>
    <mergeCell ref="B15:B16"/>
    <mergeCell ref="B18:B19"/>
    <mergeCell ref="B70:B71"/>
    <mergeCell ref="B21:B22"/>
    <mergeCell ref="B24:B25"/>
    <mergeCell ref="B28:B29"/>
  </mergeCells>
  <printOptions/>
  <pageMargins left="0.11811023622047245" right="0.11811023622047245" top="0.35433070866141736" bottom="0.1968503937007874"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Ainārs Skromāns</dc:creator>
  <cp:keywords/>
  <dc:description/>
  <cp:lastModifiedBy>Gatis Pelēķis</cp:lastModifiedBy>
  <cp:lastPrinted>2015-01-13T11:50:33Z</cp:lastPrinted>
  <dcterms:created xsi:type="dcterms:W3CDTF">2008-02-13T13:47:03Z</dcterms:created>
  <dcterms:modified xsi:type="dcterms:W3CDTF">2015-06-19T07:04:24Z</dcterms:modified>
  <cp:category/>
  <cp:version/>
  <cp:contentType/>
  <cp:contentStatus/>
</cp:coreProperties>
</file>